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 tabRatio="603" activeTab="1"/>
  </bookViews>
  <sheets>
    <sheet name="Presupuesto Aprobado-Ejec  2025" sheetId="2" r:id="rId1"/>
    <sheet name="INGRESOS DE VS ENERO DICI 2025 " sheetId="4" r:id="rId2"/>
  </sheets>
  <definedNames>
    <definedName name="_xlnm.Print_Area" localSheetId="0">'Presupuesto Aprobado-Ejec  2025'!$A$1:$S$91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7" i="2" l="1"/>
  <c r="N10" i="2"/>
  <c r="O56" i="2" l="1"/>
  <c r="R21" i="2"/>
  <c r="J56" i="2"/>
  <c r="K56" i="2"/>
  <c r="J30" i="2"/>
  <c r="J20" i="2"/>
  <c r="K20" i="2"/>
  <c r="L20" i="2"/>
  <c r="M20" i="2"/>
  <c r="O20" i="2"/>
  <c r="P20" i="2"/>
  <c r="Q20" i="2"/>
  <c r="Q10" i="2"/>
  <c r="Q14" i="2"/>
  <c r="Q30" i="2"/>
  <c r="Q87" i="2" s="1"/>
  <c r="Q56" i="2"/>
  <c r="J10" i="2"/>
  <c r="J14" i="2"/>
  <c r="Q13" i="2" l="1"/>
  <c r="J13" i="2"/>
  <c r="J87" i="2"/>
  <c r="H56" i="2" l="1"/>
  <c r="H30" i="2"/>
  <c r="H20" i="2"/>
  <c r="H14" i="2"/>
  <c r="H10" i="2"/>
  <c r="I10" i="2"/>
  <c r="I20" i="2"/>
  <c r="I56" i="2"/>
  <c r="H87" i="2" l="1"/>
  <c r="H13" i="2"/>
  <c r="G20" i="2"/>
  <c r="G10" i="2" l="1"/>
  <c r="C56" i="2" l="1"/>
  <c r="D56" i="2"/>
  <c r="E56" i="2"/>
  <c r="F56" i="2"/>
  <c r="F30" i="2"/>
  <c r="F20" i="2"/>
  <c r="E20" i="2" l="1"/>
  <c r="R9" i="2" l="1"/>
  <c r="H39" i="4"/>
  <c r="G56" i="2" l="1"/>
  <c r="J39" i="4" l="1"/>
  <c r="K39" i="4"/>
  <c r="L39" i="4"/>
  <c r="M39" i="4"/>
  <c r="P30" i="2" l="1"/>
  <c r="P14" i="2"/>
  <c r="P10" i="2"/>
  <c r="O10" i="2"/>
  <c r="O30" i="2"/>
  <c r="P13" i="2" l="1"/>
  <c r="L56" i="2"/>
  <c r="M56" i="2"/>
  <c r="P56" i="2"/>
  <c r="P87" i="2" s="1"/>
  <c r="M30" i="2"/>
  <c r="M14" i="2"/>
  <c r="O14" i="2"/>
  <c r="O87" i="2" s="1"/>
  <c r="M10" i="2"/>
  <c r="L30" i="2"/>
  <c r="L14" i="2"/>
  <c r="L10" i="2"/>
  <c r="I39" i="4"/>
  <c r="C39" i="4"/>
  <c r="D39" i="4"/>
  <c r="E39" i="4"/>
  <c r="F39" i="4"/>
  <c r="G39" i="4"/>
  <c r="B39" i="4"/>
  <c r="K10" i="2"/>
  <c r="K30" i="2"/>
  <c r="K14" i="2"/>
  <c r="L87" i="2" l="1"/>
  <c r="L13" i="2"/>
  <c r="K13" i="2"/>
  <c r="O13" i="2"/>
  <c r="M87" i="2"/>
  <c r="M13" i="2"/>
  <c r="F10" i="2"/>
  <c r="E10" i="2"/>
  <c r="D10" i="2"/>
  <c r="R8" i="2"/>
  <c r="R10" i="2" l="1"/>
  <c r="I30" i="2" l="1"/>
  <c r="I14" i="2"/>
  <c r="G30" i="2"/>
  <c r="G14" i="2"/>
  <c r="I87" i="2" l="1"/>
  <c r="G87" i="2"/>
  <c r="G13" i="2"/>
  <c r="I13" i="2"/>
  <c r="F14" i="2"/>
  <c r="E30" i="2"/>
  <c r="E14" i="2"/>
  <c r="B56" i="2"/>
  <c r="B40" i="2"/>
  <c r="F13" i="2" l="1"/>
  <c r="E13" i="2"/>
  <c r="D30" i="2"/>
  <c r="D20" i="2"/>
  <c r="R20" i="2" s="1"/>
  <c r="B30" i="2"/>
  <c r="B20" i="2"/>
  <c r="C14" i="2"/>
  <c r="C87" i="2" s="1"/>
  <c r="D14" i="2"/>
  <c r="B14" i="2"/>
  <c r="R14" i="2" l="1"/>
  <c r="D13" i="2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D66" i="2" l="1"/>
  <c r="B66" i="2"/>
  <c r="B87" i="2" s="1"/>
  <c r="K87" i="2"/>
  <c r="R15" i="2"/>
  <c r="R16" i="2"/>
  <c r="R17" i="2"/>
  <c r="R18" i="2"/>
  <c r="R19" i="2"/>
  <c r="R22" i="2"/>
  <c r="R23" i="2"/>
  <c r="R24" i="2"/>
  <c r="R25" i="2"/>
  <c r="R26" i="2"/>
  <c r="R27" i="2"/>
  <c r="R28" i="2"/>
  <c r="R29" i="2"/>
  <c r="R31" i="2"/>
  <c r="R32" i="2"/>
  <c r="R33" i="2"/>
  <c r="R34" i="2"/>
  <c r="R35" i="2"/>
  <c r="R36" i="2"/>
  <c r="R37" i="2"/>
  <c r="R38" i="2"/>
  <c r="R39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7" i="2"/>
  <c r="R58" i="2"/>
  <c r="R59" i="2"/>
  <c r="R60" i="2"/>
  <c r="R61" i="2"/>
  <c r="R62" i="2"/>
  <c r="R63" i="2"/>
  <c r="R64" i="2"/>
  <c r="R65" i="2"/>
  <c r="R67" i="2"/>
  <c r="R68" i="2"/>
  <c r="R69" i="2"/>
  <c r="R70" i="2"/>
  <c r="R72" i="2"/>
  <c r="R73" i="2"/>
  <c r="R74" i="2"/>
  <c r="R75" i="2"/>
  <c r="R76" i="2"/>
  <c r="R77" i="2"/>
  <c r="R78" i="2"/>
  <c r="R79" i="2"/>
  <c r="R80" i="2"/>
  <c r="R81" i="2"/>
  <c r="R82" i="2"/>
  <c r="R83" i="2"/>
  <c r="R84" i="2"/>
  <c r="R85" i="2"/>
  <c r="R86" i="2"/>
  <c r="R40" i="2" l="1"/>
  <c r="R30" i="2"/>
  <c r="F87" i="2"/>
  <c r="E87" i="2"/>
  <c r="D71" i="2"/>
  <c r="R71" i="2" s="1"/>
  <c r="R66" i="2"/>
  <c r="R56" i="2"/>
  <c r="R13" i="2" l="1"/>
  <c r="R87" i="2"/>
</calcChain>
</file>

<file path=xl/sharedStrings.xml><?xml version="1.0" encoding="utf-8"?>
<sst xmlns="http://schemas.openxmlformats.org/spreadsheetml/2006/main" count="145" uniqueCount="134">
  <si>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</si>
  <si>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</si>
  <si>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</si>
  <si>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</si>
  <si>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</si>
  <si>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</si>
  <si>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</si>
  <si>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</si>
  <si>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</si>
  <si>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</si>
  <si>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</si>
  <si>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</si>
  <si>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</si>
  <si>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</si>
  <si>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</si>
  <si>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</si>
  <si>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</si>
  <si>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</si>
  <si>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</si>
  <si>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</si>
  <si>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</si>
  <si>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</si>
  <si>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</si>
  <si>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</si>
  <si>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</si>
  <si>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</si>
  <si>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</si>
  <si>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</si>
  <si>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</si>
  <si>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</si>
  <si>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</si>
  <si>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</si>
  <si>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</si>
  <si>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</si>
  <si>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</si>
  <si>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</si>
  <si>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</si>
  <si>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</si>
  <si>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</si>
  <si>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</si>
  <si>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</si>
  <si>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</si>
  <si>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</si>
  <si>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</si>
  <si>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</si>
  <si>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</si>
  <si>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</si>
  <si>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</si>
  <si>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</si>
  <si>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</si>
  <si>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</si>
  <si>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</si>
  <si>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</si>
  <si>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</si>
  <si>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</si>
  <si>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</si>
  <si>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</si>
  <si>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</si>
  <si>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</si>
  <si>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</si>
  <si>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</si>
  <si>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</si>
  <si>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</si>
  <si>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</si>
  <si>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</si>
  <si>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</si>
  <si>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</si>
  <si>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</si>
  <si>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</si>
  <si>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</si>
  <si>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</si>
  <si>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</si>
  <si>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</si>
  <si>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</si>
  <si>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</si>
  <si>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</si>
  <si>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</si>
  <si>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</si>
  <si>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</si>
  <si>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</si>
  <si>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</si>
  <si>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</si>
  <si>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</si>
  <si>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</si>
  <si>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</si>
  <si>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</si>
  <si>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</si>
  <si>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</si>
  <si>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</si>
  <si>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</si>
  <si>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</si>
  <si>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</si>
  <si>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</si>
  <si>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</si>
  <si>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</si>
  <si>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</si>
  <si>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</si>
  <si>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</si>
  <si>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</si>
  <si>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</si>
  <si>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</si>
  <si>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</si>
  <si>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</si>
  <si>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</si>
  <si>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</si>
  <si>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</si>
  <si>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</si>
  <si>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</si>
  <si>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</si>
  <si>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</si>
  <si>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</si>
  <si>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</si>
  <si>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Hospital General Gregorio Luperón (Montellano)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</si>
  <si>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</si>
  <si>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</si>
  <si>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</si>
  <si>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</si>
  <si>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</si>
  <si>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</si>
  <si>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</si>
  <si>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 xml:space="preserve">Establecimiento: HOSPITAL MUNICIPAL JAMAO AL NORTE </t>
  </si>
  <si>
    <t>INGRESOS VS</t>
  </si>
  <si>
    <t xml:space="preserve">                                                                         SERVICIO REGIONAL DE SALUD NORCENTRAL   </t>
  </si>
  <si>
    <t xml:space="preserve">                                                                              INGRESOS VS En ENERO RD$  15,703,887.65        EN EL MES DE FEBRERO 2023 RD$15,683,931.47</t>
  </si>
  <si>
    <t xml:space="preserve">   TOTAL  </t>
  </si>
  <si>
    <t>INGRESOS VS EN RD$</t>
  </si>
  <si>
    <t xml:space="preserve"> INGRESOS FR EN RD$</t>
  </si>
  <si>
    <t xml:space="preserve">TOTAL </t>
  </si>
  <si>
    <t>2.3.9 - PRODUCTOS Y ÚTILES VARIOS</t>
  </si>
  <si>
    <t>TOTAL  DEL 2024</t>
  </si>
  <si>
    <t xml:space="preserve">                                                                          HOSPITAL MUNICIPAL JAMAO AL NORTE </t>
  </si>
  <si>
    <r>
      <rPr>
        <b/>
        <sz val="16"/>
        <color theme="1"/>
        <rFont val="Calibri"/>
        <family val="2"/>
        <scheme val="minor"/>
      </rPr>
      <t>Presupuesto aprobado:</t>
    </r>
    <r>
      <rPr>
        <sz val="16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</si>
  <si>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6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</si>
  <si>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6"/>
        <color theme="1"/>
        <rFont val="Calibri"/>
        <family val="2"/>
        <scheme val="minor"/>
      </rPr>
      <t>Total devengado:</t>
    </r>
    <r>
      <rPr>
        <sz val="16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</si>
</sst>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8" tint="0.79998168889431442"/>
      <name val="Calibri"/>
      <family val="2"/>
      <scheme val="minor"/>
    </font>
    <font>
      <sz val="16"/>
      <color indexed="8"/>
      <name val="Calibri"/>
      <family val="2"/>
    </font>
    <font>
      <sz val="16"/>
      <color indexed="8"/>
      <name val="Calibri"/>
      <family val="2"/>
      <scheme val="minor"/>
    </font>
    <font>
      <sz val="16"/>
      <color indexed="8"/>
      <name val="Arial"/>
      <family val="2"/>
    </font>
    <font>
      <sz val="16"/>
      <color theme="1"/>
      <name val="Calibri"/>
      <family val="2"/>
    </font>
    <font>
      <b/>
      <sz val="16"/>
      <color indexed="8"/>
      <name val="Calibri"/>
      <family val="2"/>
      <scheme val="minor"/>
    </font>
    <font>
      <b/>
      <sz val="16"/>
      <color indexed="8"/>
      <name val="Calibri"/>
      <family val="2"/>
    </font>
    <font>
      <b/>
      <sz val="16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6" borderId="20" xfId="0" applyFont="1" applyFill="1" applyBorder="1" applyAlignment="1">
      <alignment horizontal="center" wrapText="1"/>
    </xf>
    <xf numFmtId="0" fontId="2" fillId="6" borderId="20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 wrapText="1"/>
    </xf>
    <xf numFmtId="43" fontId="2" fillId="5" borderId="17" xfId="1" applyFont="1" applyFill="1" applyBorder="1" applyAlignment="1">
      <alignment horizontal="center" wrapText="1"/>
    </xf>
    <xf numFmtId="43" fontId="2" fillId="5" borderId="18" xfId="1" applyFont="1" applyFill="1" applyBorder="1" applyAlignment="1">
      <alignment horizontal="center" wrapText="1"/>
    </xf>
    <xf numFmtId="0" fontId="5" fillId="5" borderId="18" xfId="0" applyFont="1" applyFill="1" applyBorder="1"/>
    <xf numFmtId="0" fontId="5" fillId="5" borderId="19" xfId="0" applyFont="1" applyFill="1" applyBorder="1"/>
    <xf numFmtId="0" fontId="6" fillId="0" borderId="0" xfId="0" applyFont="1"/>
    <xf numFmtId="0" fontId="5" fillId="6" borderId="11" xfId="0" applyFont="1" applyFill="1" applyBorder="1"/>
    <xf numFmtId="0" fontId="7" fillId="0" borderId="20" xfId="0" applyFont="1" applyBorder="1" applyAlignment="1">
      <alignment horizontal="left" wrapText="1"/>
    </xf>
    <xf numFmtId="43" fontId="7" fillId="0" borderId="22" xfId="1" applyFont="1" applyFill="1" applyBorder="1" applyAlignment="1">
      <alignment horizontal="center" wrapText="1"/>
    </xf>
    <xf numFmtId="43" fontId="7" fillId="0" borderId="4" xfId="1" applyFont="1" applyFill="1" applyBorder="1" applyAlignment="1">
      <alignment horizontal="center" wrapText="1"/>
    </xf>
    <xf numFmtId="43" fontId="7" fillId="0" borderId="4" xfId="1" applyFont="1" applyFill="1" applyBorder="1"/>
    <xf numFmtId="0" fontId="7" fillId="0" borderId="20" xfId="0" applyFont="1" applyBorder="1"/>
    <xf numFmtId="43" fontId="7" fillId="0" borderId="22" xfId="1" applyFont="1" applyFill="1" applyBorder="1"/>
    <xf numFmtId="39" fontId="7" fillId="0" borderId="4" xfId="2" applyNumberFormat="1" applyFont="1" applyFill="1" applyBorder="1"/>
    <xf numFmtId="0" fontId="7" fillId="0" borderId="20" xfId="0" applyFont="1" applyBorder="1" applyAlignment="1">
      <alignment horizontal="left"/>
    </xf>
    <xf numFmtId="40" fontId="7" fillId="0" borderId="4" xfId="2" applyNumberFormat="1" applyFont="1" applyFill="1" applyBorder="1"/>
    <xf numFmtId="43" fontId="7" fillId="0" borderId="22" xfId="1" applyFont="1" applyFill="1" applyBorder="1" applyAlignment="1"/>
    <xf numFmtId="43" fontId="7" fillId="0" borderId="4" xfId="1" applyFont="1" applyFill="1" applyBorder="1" applyAlignment="1"/>
    <xf numFmtId="39" fontId="7" fillId="0" borderId="4" xfId="1" applyNumberFormat="1" applyFont="1" applyFill="1" applyBorder="1" applyAlignment="1"/>
    <xf numFmtId="43" fontId="7" fillId="0" borderId="22" xfId="1" applyFont="1" applyFill="1" applyBorder="1" applyAlignment="1">
      <alignment wrapText="1"/>
    </xf>
    <xf numFmtId="43" fontId="7" fillId="0" borderId="4" xfId="1" applyFont="1" applyFill="1" applyBorder="1" applyAlignment="1">
      <alignment wrapText="1"/>
    </xf>
    <xf numFmtId="43" fontId="7" fillId="6" borderId="22" xfId="1" applyFont="1" applyFill="1" applyBorder="1" applyAlignment="1"/>
    <xf numFmtId="43" fontId="7" fillId="6" borderId="4" xfId="1" applyFont="1" applyFill="1" applyBorder="1" applyAlignment="1"/>
    <xf numFmtId="43" fontId="7" fillId="6" borderId="4" xfId="1" applyFont="1" applyFill="1" applyBorder="1"/>
    <xf numFmtId="0" fontId="7" fillId="6" borderId="4" xfId="0" applyFont="1" applyFill="1" applyBorder="1"/>
    <xf numFmtId="0" fontId="2" fillId="0" borderId="20" xfId="0" applyFont="1" applyBorder="1"/>
    <xf numFmtId="43" fontId="7" fillId="0" borderId="22" xfId="1" applyFont="1" applyBorder="1" applyAlignment="1">
      <alignment horizontal="center"/>
    </xf>
    <xf numFmtId="43" fontId="7" fillId="0" borderId="4" xfId="1" applyFont="1" applyBorder="1" applyAlignment="1">
      <alignment horizontal="center"/>
    </xf>
    <xf numFmtId="43" fontId="6" fillId="0" borderId="4" xfId="1" applyFont="1" applyBorder="1"/>
    <xf numFmtId="43" fontId="8" fillId="0" borderId="22" xfId="1" applyFont="1" applyFill="1" applyBorder="1"/>
    <xf numFmtId="39" fontId="8" fillId="0" borderId="4" xfId="2" applyNumberFormat="1" applyFont="1" applyFill="1" applyBorder="1"/>
    <xf numFmtId="43" fontId="8" fillId="0" borderId="4" xfId="1" applyFont="1" applyFill="1" applyBorder="1"/>
    <xf numFmtId="43" fontId="2" fillId="0" borderId="22" xfId="1" applyFont="1" applyFill="1" applyBorder="1"/>
    <xf numFmtId="4" fontId="7" fillId="0" borderId="4" xfId="3" applyNumberFormat="1" applyFont="1" applyBorder="1"/>
    <xf numFmtId="43" fontId="6" fillId="6" borderId="22" xfId="1" applyFont="1" applyFill="1" applyBorder="1" applyAlignment="1"/>
    <xf numFmtId="43" fontId="6" fillId="6" borderId="4" xfId="1" applyFont="1" applyFill="1" applyBorder="1" applyAlignment="1"/>
    <xf numFmtId="43" fontId="6" fillId="6" borderId="4" xfId="1" applyFont="1" applyFill="1" applyBorder="1"/>
    <xf numFmtId="43" fontId="7" fillId="0" borderId="23" xfId="1" applyFont="1" applyFill="1" applyBorder="1" applyAlignment="1"/>
    <xf numFmtId="0" fontId="7" fillId="0" borderId="24" xfId="0" applyFont="1" applyBorder="1"/>
    <xf numFmtId="43" fontId="7" fillId="0" borderId="12" xfId="1" applyFont="1" applyFill="1" applyBorder="1" applyAlignment="1"/>
    <xf numFmtId="43" fontId="7" fillId="0" borderId="12" xfId="1" applyFont="1" applyFill="1" applyBorder="1"/>
    <xf numFmtId="0" fontId="5" fillId="0" borderId="25" xfId="0" applyFont="1" applyBorder="1" applyAlignment="1">
      <alignment horizontal="right"/>
    </xf>
    <xf numFmtId="43" fontId="5" fillId="0" borderId="13" xfId="0" applyNumberFormat="1" applyFont="1" applyBorder="1"/>
    <xf numFmtId="43" fontId="5" fillId="0" borderId="19" xfId="0" applyNumberFormat="1" applyFont="1" applyBorder="1"/>
    <xf numFmtId="17" fontId="2" fillId="6" borderId="21" xfId="1" applyNumberFormat="1" applyFont="1" applyFill="1" applyBorder="1" applyAlignment="1">
      <alignment horizontal="center" wrapText="1"/>
    </xf>
    <xf numFmtId="0" fontId="10" fillId="0" borderId="0" xfId="0" applyFont="1"/>
    <xf numFmtId="43" fontId="10" fillId="0" borderId="0" xfId="1" applyFont="1"/>
    <xf numFmtId="0" fontId="12" fillId="0" borderId="4" xfId="0" applyFont="1" applyBorder="1" applyAlignment="1">
      <alignment horizontal="left" vertical="top" wrapText="1" readingOrder="1"/>
    </xf>
    <xf numFmtId="17" fontId="12" fillId="0" borderId="4" xfId="0" applyNumberFormat="1" applyFont="1" applyBorder="1" applyAlignment="1">
      <alignment horizontal="left" vertical="top" wrapText="1" readingOrder="1"/>
    </xf>
    <xf numFmtId="0" fontId="12" fillId="0" borderId="20" xfId="0" applyFont="1" applyBorder="1" applyAlignment="1">
      <alignment vertical="top" wrapText="1" readingOrder="1"/>
    </xf>
    <xf numFmtId="0" fontId="13" fillId="0" borderId="26" xfId="0" applyFont="1" applyBorder="1" applyAlignment="1">
      <alignment horizontal="right" vertical="top" wrapText="1" readingOrder="1"/>
    </xf>
    <xf numFmtId="43" fontId="12" fillId="0" borderId="26" xfId="1" applyFont="1" applyBorder="1" applyAlignment="1">
      <alignment vertical="top" wrapText="1" readingOrder="1"/>
    </xf>
    <xf numFmtId="43" fontId="12" fillId="0" borderId="4" xfId="1" applyFont="1" applyBorder="1" applyAlignment="1">
      <alignment vertical="top" wrapText="1" readingOrder="1"/>
    </xf>
    <xf numFmtId="43" fontId="14" fillId="0" borderId="4" xfId="1" applyFont="1" applyFill="1" applyBorder="1" applyAlignment="1"/>
    <xf numFmtId="4" fontId="13" fillId="0" borderId="4" xfId="0" applyNumberFormat="1" applyFont="1" applyBorder="1"/>
    <xf numFmtId="0" fontId="12" fillId="0" borderId="4" xfId="0" applyFont="1" applyBorder="1" applyAlignment="1">
      <alignment vertical="top" wrapText="1" readingOrder="1"/>
    </xf>
    <xf numFmtId="0" fontId="13" fillId="0" borderId="4" xfId="0" applyFont="1" applyBorder="1" applyAlignment="1">
      <alignment horizontal="right" vertical="top" wrapText="1" readingOrder="1"/>
    </xf>
    <xf numFmtId="0" fontId="12" fillId="0" borderId="0" xfId="0" applyFont="1" applyAlignment="1">
      <alignment vertical="top" wrapText="1" readingOrder="1"/>
    </xf>
    <xf numFmtId="0" fontId="10" fillId="0" borderId="12" xfId="0" applyFont="1" applyBorder="1" applyAlignment="1">
      <alignment horizontal="left"/>
    </xf>
    <xf numFmtId="0" fontId="12" fillId="0" borderId="12" xfId="0" applyFont="1" applyBorder="1" applyAlignment="1">
      <alignment vertical="top" wrapText="1" readingOrder="1"/>
    </xf>
    <xf numFmtId="43" fontId="12" fillId="0" borderId="24" xfId="0" applyNumberFormat="1" applyFont="1" applyBorder="1" applyAlignment="1">
      <alignment vertical="top" wrapText="1" readingOrder="1"/>
    </xf>
    <xf numFmtId="43" fontId="12" fillId="0" borderId="24" xfId="1" applyFont="1" applyBorder="1" applyAlignment="1">
      <alignment vertical="top" wrapText="1" readingOrder="1"/>
    </xf>
    <xf numFmtId="43" fontId="12" fillId="0" borderId="12" xfId="0" applyNumberFormat="1" applyFont="1" applyBorder="1" applyAlignment="1">
      <alignment vertical="top" wrapText="1" readingOrder="1"/>
    </xf>
    <xf numFmtId="17" fontId="15" fillId="4" borderId="5" xfId="0" applyNumberFormat="1" applyFont="1" applyFill="1" applyBorder="1" applyAlignment="1">
      <alignment horizontal="center"/>
    </xf>
    <xf numFmtId="0" fontId="15" fillId="4" borderId="5" xfId="0" applyFont="1" applyFill="1" applyBorder="1" applyAlignment="1">
      <alignment horizontal="center"/>
    </xf>
    <xf numFmtId="0" fontId="13" fillId="0" borderId="4" xfId="0" applyFont="1" applyBorder="1" applyAlignment="1">
      <alignment horizontal="left" vertical="center" wrapText="1"/>
    </xf>
    <xf numFmtId="43" fontId="13" fillId="0" borderId="4" xfId="1" applyFont="1" applyBorder="1" applyAlignment="1">
      <alignment horizontal="left" vertical="center" wrapText="1"/>
    </xf>
    <xf numFmtId="43" fontId="13" fillId="0" borderId="4" xfId="1" applyFont="1" applyBorder="1"/>
    <xf numFmtId="164" fontId="13" fillId="0" borderId="4" xfId="0" applyNumberFormat="1" applyFont="1" applyBorder="1"/>
    <xf numFmtId="43" fontId="13" fillId="0" borderId="4" xfId="1" applyFont="1" applyFill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 indent="2"/>
    </xf>
    <xf numFmtId="43" fontId="10" fillId="0" borderId="4" xfId="0" applyNumberFormat="1" applyFont="1" applyBorder="1" applyAlignment="1">
      <alignment vertical="center" wrapText="1"/>
    </xf>
    <xf numFmtId="4" fontId="10" fillId="0" borderId="4" xfId="0" applyNumberFormat="1" applyFont="1" applyBorder="1"/>
    <xf numFmtId="43" fontId="16" fillId="0" borderId="4" xfId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17" fillId="0" borderId="4" xfId="0" applyNumberFormat="1" applyFont="1" applyBorder="1" applyAlignment="1">
      <alignment horizontal="right"/>
    </xf>
    <xf numFmtId="165" fontId="10" fillId="0" borderId="4" xfId="0" applyNumberFormat="1" applyFont="1" applyBorder="1" applyAlignment="1">
      <alignment vertical="center" wrapText="1"/>
    </xf>
    <xf numFmtId="43" fontId="10" fillId="0" borderId="4" xfId="1" applyFont="1" applyBorder="1" applyAlignment="1">
      <alignment vertical="center" wrapText="1"/>
    </xf>
    <xf numFmtId="43" fontId="18" fillId="0" borderId="4" xfId="0" applyNumberFormat="1" applyFont="1" applyBorder="1" applyAlignment="1">
      <alignment horizontal="right"/>
    </xf>
    <xf numFmtId="0" fontId="10" fillId="0" borderId="2" xfId="0" applyFont="1" applyBorder="1"/>
    <xf numFmtId="43" fontId="13" fillId="0" borderId="4" xfId="1" applyFont="1" applyBorder="1" applyAlignment="1">
      <alignment vertical="center" wrapText="1"/>
    </xf>
    <xf numFmtId="4" fontId="16" fillId="3" borderId="4" xfId="0" applyNumberFormat="1" applyFont="1" applyFill="1" applyBorder="1" applyAlignment="1">
      <alignment horizontal="right"/>
    </xf>
    <xf numFmtId="43" fontId="17" fillId="3" borderId="4" xfId="0" applyNumberFormat="1" applyFont="1" applyFill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4" fontId="19" fillId="0" borderId="4" xfId="0" applyNumberFormat="1" applyFont="1" applyBorder="1" applyAlignment="1">
      <alignment horizontal="right"/>
    </xf>
    <xf numFmtId="0" fontId="10" fillId="0" borderId="4" xfId="0" applyFont="1" applyBorder="1"/>
    <xf numFmtId="43" fontId="13" fillId="0" borderId="4" xfId="0" applyNumberFormat="1" applyFont="1" applyBorder="1" applyAlignment="1">
      <alignment vertical="center" wrapText="1"/>
    </xf>
    <xf numFmtId="43" fontId="10" fillId="3" borderId="4" xfId="0" applyNumberFormat="1" applyFont="1" applyFill="1" applyBorder="1" applyAlignment="1">
      <alignment vertical="center" wrapText="1"/>
    </xf>
    <xf numFmtId="165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43" fontId="10" fillId="0" borderId="4" xfId="0" applyNumberFormat="1" applyFon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0" fontId="10" fillId="0" borderId="4" xfId="0" applyFont="1" applyBorder="1" applyAlignment="1">
      <alignment horizontal="left" vertical="top" wrapText="1" indent="2"/>
    </xf>
    <xf numFmtId="165" fontId="10" fillId="0" borderId="0" xfId="0" applyNumberFormat="1" applyFont="1" applyAlignment="1">
      <alignment vertical="center" wrapText="1"/>
    </xf>
    <xf numFmtId="0" fontId="10" fillId="0" borderId="12" xfId="0" applyFont="1" applyBorder="1" applyAlignment="1">
      <alignment horizontal="left" vertical="center" wrapText="1" indent="2"/>
    </xf>
    <xf numFmtId="165" fontId="10" fillId="0" borderId="12" xfId="0" applyNumberFormat="1" applyFont="1" applyBorder="1" applyAlignment="1">
      <alignment vertical="center" wrapText="1"/>
    </xf>
    <xf numFmtId="43" fontId="10" fillId="0" borderId="12" xfId="0" applyNumberFormat="1" applyFont="1" applyBorder="1" applyAlignment="1">
      <alignment vertical="center" wrapText="1"/>
    </xf>
    <xf numFmtId="43" fontId="13" fillId="0" borderId="12" xfId="1" applyFont="1" applyBorder="1" applyAlignment="1">
      <alignment vertical="center" wrapText="1"/>
    </xf>
    <xf numFmtId="165" fontId="13" fillId="0" borderId="12" xfId="0" applyNumberFormat="1" applyFont="1" applyBorder="1" applyAlignment="1">
      <alignment vertical="center" wrapText="1"/>
    </xf>
    <xf numFmtId="43" fontId="17" fillId="0" borderId="12" xfId="0" applyNumberFormat="1" applyFont="1" applyBorder="1" applyAlignment="1">
      <alignment horizontal="right"/>
    </xf>
    <xf numFmtId="4" fontId="13" fillId="0" borderId="12" xfId="0" applyNumberFormat="1" applyFont="1" applyBorder="1"/>
    <xf numFmtId="4" fontId="16" fillId="0" borderId="0" xfId="0" applyNumberFormat="1" applyFont="1" applyAlignment="1">
      <alignment horizontal="right"/>
    </xf>
    <xf numFmtId="0" fontId="22" fillId="2" borderId="13" xfId="0" applyFont="1" applyFill="1" applyBorder="1" applyAlignment="1">
      <alignment vertical="center"/>
    </xf>
    <xf numFmtId="43" fontId="22" fillId="2" borderId="14" xfId="1" applyFont="1" applyFill="1" applyBorder="1"/>
    <xf numFmtId="43" fontId="22" fillId="2" borderId="15" xfId="1" applyFont="1" applyFill="1" applyBorder="1"/>
    <xf numFmtId="43" fontId="10" fillId="0" borderId="0" xfId="0" applyNumberFormat="1" applyFont="1"/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0" fillId="0" borderId="3" xfId="0" applyFont="1" applyBorder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43" fontId="10" fillId="0" borderId="4" xfId="1" applyFont="1" applyBorder="1"/>
    <xf numFmtId="43" fontId="10" fillId="0" borderId="12" xfId="1" applyFont="1" applyBorder="1" applyAlignment="1">
      <alignment vertical="center" wrapText="1"/>
    </xf>
    <xf numFmtId="4" fontId="19" fillId="3" borderId="4" xfId="0" applyNumberFormat="1" applyFont="1" applyFill="1" applyBorder="1" applyAlignment="1">
      <alignment horizontal="right"/>
    </xf>
    <xf numFmtId="43" fontId="14" fillId="3" borderId="4" xfId="1" applyFont="1" applyFill="1" applyBorder="1" applyAlignment="1">
      <alignment vertical="top" wrapText="1" readingOrder="1"/>
    </xf>
    <xf numFmtId="43" fontId="14" fillId="0" borderId="4" xfId="1" applyFont="1" applyBorder="1" applyAlignment="1">
      <alignment horizontal="right"/>
    </xf>
    <xf numFmtId="43" fontId="10" fillId="3" borderId="4" xfId="0" applyNumberFormat="1" applyFont="1" applyFill="1" applyBorder="1" applyAlignment="1">
      <alignment horizontal="right"/>
    </xf>
    <xf numFmtId="43" fontId="7" fillId="3" borderId="12" xfId="1" applyFont="1" applyFill="1" applyBorder="1"/>
    <xf numFmtId="0" fontId="15" fillId="4" borderId="8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Alignment="1">
      <alignment horizontal="center" vertical="top" wrapText="1" readingOrder="1"/>
    </xf>
    <xf numFmtId="0" fontId="15" fillId="2" borderId="7" xfId="0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43" fontId="15" fillId="2" borderId="7" xfId="1" applyFont="1" applyFill="1" applyBorder="1" applyAlignment="1">
      <alignment horizontal="center" vertical="center" wrapText="1"/>
    </xf>
    <xf numFmtId="43" fontId="15" fillId="2" borderId="6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6">
    <cellStyle name="Millares" xfId="1" builtinId="3"/>
    <cellStyle name="Millares 2" xfId="4"/>
    <cellStyle name="Millares 2 2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1</xdr:col>
      <xdr:colOff>1071561</xdr:colOff>
      <xdr:row>5</xdr:row>
      <xdr:rowOff>222249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4" y="0"/>
          <a:ext cx="3825875" cy="1698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96"/>
  <sheetViews>
    <sheetView showGridLines="0" zoomScale="40" zoomScaleNormal="40" zoomScaleSheetLayoutView="40" workbookViewId="0">
      <selection activeCell="O10" sqref="O10"/>
    </sheetView>
  </sheetViews>
  <sheetFormatPr baseColWidth="10" defaultColWidth="11.44140625" defaultRowHeight="21" x14ac:dyDescent="0.4"/>
  <cols>
    <col min="1" max="1" width="46.109375" style="48" customWidth="1"/>
    <col min="2" max="2" width="23.6640625" style="48" customWidth="1"/>
    <col min="3" max="3" width="19.109375" style="48" customWidth="1"/>
    <col min="4" max="4" width="20.88671875" style="48" customWidth="1"/>
    <col min="5" max="5" width="21.5546875" style="49" customWidth="1"/>
    <col min="6" max="6" width="28.6640625" style="48" customWidth="1"/>
    <col min="7" max="8" width="29.44140625" style="48" customWidth="1"/>
    <col min="9" max="9" width="23.33203125" style="48" customWidth="1"/>
    <col min="10" max="10" width="23.5546875" style="48" customWidth="1"/>
    <col min="11" max="11" width="27.6640625" style="48" customWidth="1"/>
    <col min="12" max="12" width="24.44140625" style="48" customWidth="1"/>
    <col min="13" max="14" width="29.44140625" style="48" customWidth="1"/>
    <col min="15" max="15" width="34.44140625" style="48" customWidth="1"/>
    <col min="16" max="16" width="34.33203125" style="48" hidden="1" customWidth="1"/>
    <col min="17" max="17" width="33.109375" style="48" hidden="1" customWidth="1"/>
    <col min="18" max="18" width="29.88671875" style="48" customWidth="1"/>
    <col min="19" max="19" width="23.44140625" style="48" customWidth="1"/>
    <col min="20" max="21" width="11.44140625" style="48"/>
    <col min="22" max="22" width="16.6640625" style="48" bestFit="1" customWidth="1"/>
    <col min="23" max="16384" width="11.44140625" style="48"/>
  </cols>
  <sheetData>
    <row r="1" spans="1:19" ht="7.5" customHeight="1" x14ac:dyDescent="0.4"/>
    <row r="2" spans="1:19" hidden="1" x14ac:dyDescent="0.4"/>
    <row r="3" spans="1:19" ht="36" customHeight="1" x14ac:dyDescent="0.4">
      <c r="A3" s="125" t="s">
        <v>122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</row>
    <row r="4" spans="1:19" ht="36" customHeight="1" x14ac:dyDescent="0.4">
      <c r="A4" s="127" t="s">
        <v>130</v>
      </c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</row>
    <row r="5" spans="1:19" ht="36" customHeight="1" x14ac:dyDescent="0.4">
      <c r="A5" s="133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</row>
    <row r="6" spans="1:19" ht="36" customHeight="1" x14ac:dyDescent="0.4">
      <c r="A6" s="127" t="s">
        <v>79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</row>
    <row r="7" spans="1:19" ht="42.75" customHeight="1" x14ac:dyDescent="0.4">
      <c r="A7" s="50"/>
      <c r="B7" s="50"/>
      <c r="C7" s="50"/>
      <c r="D7" s="51">
        <v>45688</v>
      </c>
      <c r="E7" s="51">
        <v>45716</v>
      </c>
      <c r="F7" s="51">
        <v>45747</v>
      </c>
      <c r="G7" s="51">
        <v>45777</v>
      </c>
      <c r="H7" s="51">
        <v>45808</v>
      </c>
      <c r="I7" s="51">
        <v>45838</v>
      </c>
      <c r="J7" s="51">
        <v>45869</v>
      </c>
      <c r="K7" s="51">
        <v>45900</v>
      </c>
      <c r="L7" s="51">
        <v>45930</v>
      </c>
      <c r="M7" s="51">
        <v>45961</v>
      </c>
      <c r="N7" s="51">
        <v>45991</v>
      </c>
      <c r="O7" s="51">
        <v>46022</v>
      </c>
      <c r="P7" s="51">
        <v>46022</v>
      </c>
      <c r="Q7" s="51">
        <v>46053</v>
      </c>
      <c r="R7" s="50" t="s">
        <v>127</v>
      </c>
    </row>
    <row r="8" spans="1:19" ht="42.75" customHeight="1" x14ac:dyDescent="0.4">
      <c r="A8" s="52" t="s">
        <v>123</v>
      </c>
      <c r="B8" s="53" t="s">
        <v>125</v>
      </c>
      <c r="C8" s="54"/>
      <c r="D8" s="55">
        <v>352842.17</v>
      </c>
      <c r="E8" s="56">
        <v>189026.49</v>
      </c>
      <c r="F8" s="118">
        <v>254990.79</v>
      </c>
      <c r="G8" s="55">
        <v>326806.84999999998</v>
      </c>
      <c r="H8" s="55">
        <v>345985.16</v>
      </c>
      <c r="I8" s="55">
        <v>291219.88</v>
      </c>
      <c r="J8" s="55">
        <v>291375.02</v>
      </c>
      <c r="K8" s="55">
        <v>305052.67</v>
      </c>
      <c r="L8" s="55">
        <v>399237.72</v>
      </c>
      <c r="M8" s="55">
        <v>262468.55</v>
      </c>
      <c r="N8" s="55">
        <v>355413.71</v>
      </c>
      <c r="O8" s="55">
        <v>0</v>
      </c>
      <c r="P8" s="55"/>
      <c r="Q8" s="55"/>
      <c r="R8" s="57">
        <f>+D8+E8+F8+G8+I8+J8+K8+L8+M8+O8+P8+Q8</f>
        <v>2673020.1399999997</v>
      </c>
    </row>
    <row r="9" spans="1:19" ht="42.75" customHeight="1" x14ac:dyDescent="0.4">
      <c r="A9" s="58"/>
      <c r="B9" s="59" t="s">
        <v>126</v>
      </c>
      <c r="C9" s="58"/>
      <c r="D9" s="55">
        <v>0</v>
      </c>
      <c r="E9" s="49">
        <v>0</v>
      </c>
      <c r="F9" s="119">
        <v>0</v>
      </c>
      <c r="G9" s="55">
        <v>649534.75</v>
      </c>
      <c r="H9" s="55">
        <v>326048.09999999998</v>
      </c>
      <c r="I9" s="55">
        <v>649385.43000000005</v>
      </c>
      <c r="J9" s="55">
        <v>0</v>
      </c>
      <c r="K9" s="55">
        <v>325000</v>
      </c>
      <c r="L9" s="55">
        <v>324641.59999999998</v>
      </c>
      <c r="M9" s="55">
        <v>324346.28999999998</v>
      </c>
      <c r="N9" s="55">
        <v>649569.29</v>
      </c>
      <c r="O9" s="55">
        <v>697933.82</v>
      </c>
      <c r="P9" s="55"/>
      <c r="Q9" s="58"/>
      <c r="R9" s="57">
        <f>+D9+F9+G9+I9+J9+K9+L9+M9+O9+P9+Q9</f>
        <v>2970841.89</v>
      </c>
      <c r="S9" s="60"/>
    </row>
    <row r="10" spans="1:19" ht="42.75" customHeight="1" x14ac:dyDescent="0.4">
      <c r="A10" s="61"/>
      <c r="B10" s="62" t="s">
        <v>124</v>
      </c>
      <c r="C10" s="62"/>
      <c r="D10" s="63">
        <f>SUM(D8:D9)</f>
        <v>352842.17</v>
      </c>
      <c r="E10" s="64">
        <f t="shared" ref="E10:N10" si="0">SUM(E8:E9)</f>
        <v>189026.49</v>
      </c>
      <c r="F10" s="65">
        <f t="shared" si="0"/>
        <v>254990.79</v>
      </c>
      <c r="G10" s="65">
        <f t="shared" si="0"/>
        <v>976341.6</v>
      </c>
      <c r="H10" s="65">
        <f t="shared" si="0"/>
        <v>672033.26</v>
      </c>
      <c r="I10" s="65">
        <f t="shared" si="0"/>
        <v>940605.31</v>
      </c>
      <c r="J10" s="65">
        <f t="shared" si="0"/>
        <v>291375.02</v>
      </c>
      <c r="K10" s="65">
        <f t="shared" si="0"/>
        <v>630052.66999999993</v>
      </c>
      <c r="L10" s="65">
        <f t="shared" si="0"/>
        <v>723879.32</v>
      </c>
      <c r="M10" s="65">
        <f t="shared" si="0"/>
        <v>586814.84</v>
      </c>
      <c r="N10" s="65">
        <f t="shared" si="0"/>
        <v>1004983</v>
      </c>
      <c r="O10" s="65">
        <f>SUM(O8:O9)</f>
        <v>697933.82</v>
      </c>
      <c r="P10" s="65">
        <f>SUM(P8:P9)</f>
        <v>0</v>
      </c>
      <c r="Q10" s="65">
        <f>SUM(Q8:Q9)</f>
        <v>0</v>
      </c>
      <c r="R10" s="57">
        <f>+D10+E10+F10+G10+I10+J10+K10+L10+M10+O10+P10+Q10</f>
        <v>5643862.0300000003</v>
      </c>
      <c r="S10" s="60"/>
    </row>
    <row r="11" spans="1:19" ht="42.75" customHeight="1" x14ac:dyDescent="0.4">
      <c r="A11" s="129" t="s">
        <v>62</v>
      </c>
      <c r="B11" s="131" t="s">
        <v>75</v>
      </c>
      <c r="C11" s="131" t="s">
        <v>74</v>
      </c>
      <c r="D11" s="122" t="s">
        <v>73</v>
      </c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4"/>
    </row>
    <row r="12" spans="1:19" ht="42.75" customHeight="1" x14ac:dyDescent="0.4">
      <c r="A12" s="130"/>
      <c r="B12" s="132"/>
      <c r="C12" s="132"/>
      <c r="D12" s="66">
        <v>45688</v>
      </c>
      <c r="E12" s="66">
        <v>45716</v>
      </c>
      <c r="F12" s="66">
        <v>45747</v>
      </c>
      <c r="G12" s="66">
        <v>45777</v>
      </c>
      <c r="H12" s="66">
        <v>45808</v>
      </c>
      <c r="I12" s="66">
        <v>45838</v>
      </c>
      <c r="J12" s="66">
        <v>45869</v>
      </c>
      <c r="K12" s="66">
        <v>45900</v>
      </c>
      <c r="L12" s="66">
        <v>45930</v>
      </c>
      <c r="M12" s="66">
        <v>45961</v>
      </c>
      <c r="N12" s="66"/>
      <c r="O12" s="66">
        <v>45991</v>
      </c>
      <c r="P12" s="66">
        <v>46022</v>
      </c>
      <c r="Q12" s="66">
        <v>46053</v>
      </c>
      <c r="R12" s="67" t="s">
        <v>72</v>
      </c>
    </row>
    <row r="13" spans="1:19" ht="63" customHeight="1" x14ac:dyDescent="0.4">
      <c r="A13" s="68" t="s">
        <v>0</v>
      </c>
      <c r="B13" s="69"/>
      <c r="C13" s="69"/>
      <c r="D13" s="70">
        <f t="shared" ref="D13:I13" si="1">D14+D20+D30+D56</f>
        <v>311448.49</v>
      </c>
      <c r="E13" s="70">
        <f t="shared" si="1"/>
        <v>203067.63</v>
      </c>
      <c r="F13" s="70">
        <f t="shared" si="1"/>
        <v>292747.64999999997</v>
      </c>
      <c r="G13" s="70">
        <f t="shared" si="1"/>
        <v>1085561.57</v>
      </c>
      <c r="H13" s="70">
        <f t="shared" si="1"/>
        <v>668187.23</v>
      </c>
      <c r="I13" s="70">
        <f t="shared" si="1"/>
        <v>920614.71</v>
      </c>
      <c r="J13" s="70">
        <f>J14+J20+J30+J56</f>
        <v>272621.34999999998</v>
      </c>
      <c r="K13" s="70">
        <f t="shared" ref="K13:M13" si="2">K14+K20+K30+K56</f>
        <v>591867.02</v>
      </c>
      <c r="L13" s="70">
        <f t="shared" si="2"/>
        <v>668661.36</v>
      </c>
      <c r="M13" s="70">
        <f t="shared" si="2"/>
        <v>670307.27</v>
      </c>
      <c r="N13" s="70">
        <v>652005.81999999995</v>
      </c>
      <c r="O13" s="70">
        <f t="shared" ref="O13:R13" si="3">O14+O20+O30</f>
        <v>728212.41999999993</v>
      </c>
      <c r="P13" s="70">
        <f>P14+P20+P30</f>
        <v>0</v>
      </c>
      <c r="Q13" s="70">
        <f>Q14+Q20+Q30+Q56</f>
        <v>0</v>
      </c>
      <c r="R13" s="71">
        <f t="shared" si="3"/>
        <v>5544718.04</v>
      </c>
    </row>
    <row r="14" spans="1:19" ht="63" customHeight="1" x14ac:dyDescent="0.4">
      <c r="A14" s="68" t="s">
        <v>1</v>
      </c>
      <c r="B14" s="72">
        <f>+B15+B16+B17+B18+B19</f>
        <v>1236117.8600000001</v>
      </c>
      <c r="C14" s="72">
        <f t="shared" ref="C14:Q14" si="4">+C15+C16+C17+C18+C19</f>
        <v>0</v>
      </c>
      <c r="D14" s="72">
        <f t="shared" si="4"/>
        <v>56960</v>
      </c>
      <c r="E14" s="72">
        <f t="shared" si="4"/>
        <v>56960</v>
      </c>
      <c r="F14" s="72">
        <f t="shared" si="4"/>
        <v>56960</v>
      </c>
      <c r="G14" s="72">
        <f t="shared" si="4"/>
        <v>208174.68</v>
      </c>
      <c r="H14" s="72">
        <f t="shared" si="4"/>
        <v>41600</v>
      </c>
      <c r="I14" s="72">
        <f t="shared" si="4"/>
        <v>36800</v>
      </c>
      <c r="J14" s="72">
        <f t="shared" si="4"/>
        <v>16800</v>
      </c>
      <c r="K14" s="72">
        <f t="shared" si="4"/>
        <v>16800</v>
      </c>
      <c r="L14" s="72">
        <f t="shared" si="4"/>
        <v>185505.8</v>
      </c>
      <c r="M14" s="72">
        <f t="shared" si="4"/>
        <v>16800</v>
      </c>
      <c r="N14" s="72">
        <v>12000</v>
      </c>
      <c r="O14" s="72">
        <f t="shared" si="4"/>
        <v>36000</v>
      </c>
      <c r="P14" s="72">
        <f t="shared" si="4"/>
        <v>0</v>
      </c>
      <c r="Q14" s="72">
        <f t="shared" si="4"/>
        <v>0</v>
      </c>
      <c r="R14" s="57">
        <f t="shared" ref="R14:R45" si="5">+D14+E14+F14+G14+I14+J14+K14+L14+M14+O14+P14+Q14</f>
        <v>687760.48</v>
      </c>
    </row>
    <row r="15" spans="1:19" ht="63" customHeight="1" x14ac:dyDescent="0.4">
      <c r="A15" s="73" t="s">
        <v>2</v>
      </c>
      <c r="B15" s="74">
        <v>1236117.8600000001</v>
      </c>
      <c r="C15" s="75"/>
      <c r="D15" s="75">
        <v>16800</v>
      </c>
      <c r="E15" s="76">
        <v>16800</v>
      </c>
      <c r="F15" s="77">
        <v>16800</v>
      </c>
      <c r="G15" s="77">
        <v>12000</v>
      </c>
      <c r="H15" s="77">
        <v>21600</v>
      </c>
      <c r="I15" s="77">
        <v>16800</v>
      </c>
      <c r="J15" s="78">
        <v>16800</v>
      </c>
      <c r="K15" s="78">
        <v>16800</v>
      </c>
      <c r="L15" s="78">
        <v>16800</v>
      </c>
      <c r="M15" s="78">
        <v>16800</v>
      </c>
      <c r="N15" s="78">
        <v>12000</v>
      </c>
      <c r="O15" s="78">
        <v>24000</v>
      </c>
      <c r="P15" s="77"/>
      <c r="Q15" s="77"/>
      <c r="R15" s="57">
        <f t="shared" si="5"/>
        <v>170400</v>
      </c>
    </row>
    <row r="16" spans="1:19" ht="63" customHeight="1" x14ac:dyDescent="0.4">
      <c r="A16" s="73" t="s">
        <v>3</v>
      </c>
      <c r="B16" s="74"/>
      <c r="C16" s="75"/>
      <c r="D16" s="75">
        <v>40160</v>
      </c>
      <c r="E16" s="76">
        <v>40160</v>
      </c>
      <c r="F16" s="77">
        <v>40160</v>
      </c>
      <c r="G16" s="77">
        <v>196174.68</v>
      </c>
      <c r="H16" s="77">
        <v>20000</v>
      </c>
      <c r="I16" s="77">
        <v>20000</v>
      </c>
      <c r="J16" s="78">
        <v>0</v>
      </c>
      <c r="K16" s="78"/>
      <c r="L16" s="78">
        <v>168705.8</v>
      </c>
      <c r="M16" s="78">
        <v>0</v>
      </c>
      <c r="N16" s="78"/>
      <c r="O16" s="78">
        <v>12000</v>
      </c>
      <c r="P16" s="77"/>
      <c r="Q16" s="77"/>
      <c r="R16" s="57">
        <f t="shared" si="5"/>
        <v>517360.48</v>
      </c>
    </row>
    <row r="17" spans="1:19" ht="63" customHeight="1" x14ac:dyDescent="0.4">
      <c r="A17" s="73" t="s">
        <v>4</v>
      </c>
      <c r="B17" s="74"/>
      <c r="C17" s="75"/>
      <c r="D17" s="79"/>
      <c r="E17" s="80"/>
      <c r="F17" s="79"/>
      <c r="G17" s="79"/>
      <c r="H17" s="79"/>
      <c r="I17" s="79"/>
      <c r="J17" s="79"/>
      <c r="K17" s="78"/>
      <c r="L17" s="78"/>
      <c r="M17" s="78"/>
      <c r="N17" s="78"/>
      <c r="O17" s="78"/>
      <c r="P17" s="81"/>
      <c r="Q17" s="81"/>
      <c r="R17" s="57">
        <f t="shared" si="5"/>
        <v>0</v>
      </c>
      <c r="S17" s="82"/>
    </row>
    <row r="18" spans="1:19" ht="63" customHeight="1" x14ac:dyDescent="0.4">
      <c r="A18" s="73" t="s">
        <v>5</v>
      </c>
      <c r="B18" s="74"/>
      <c r="C18" s="74"/>
      <c r="D18" s="79"/>
      <c r="E18" s="80"/>
      <c r="F18" s="79"/>
      <c r="G18" s="79"/>
      <c r="H18" s="79"/>
      <c r="I18" s="79"/>
      <c r="J18" s="79"/>
      <c r="K18" s="78"/>
      <c r="L18" s="78"/>
      <c r="M18" s="78"/>
      <c r="N18" s="78"/>
      <c r="O18" s="78"/>
      <c r="P18" s="81"/>
      <c r="Q18" s="81"/>
      <c r="R18" s="57">
        <f t="shared" si="5"/>
        <v>0</v>
      </c>
    </row>
    <row r="19" spans="1:19" ht="63" customHeight="1" x14ac:dyDescent="0.4">
      <c r="A19" s="73" t="s">
        <v>6</v>
      </c>
      <c r="B19" s="74"/>
      <c r="C19" s="75"/>
      <c r="D19" s="75"/>
      <c r="E19" s="76"/>
      <c r="F19" s="77"/>
      <c r="G19" s="77"/>
      <c r="H19" s="77"/>
      <c r="I19" s="77"/>
      <c r="J19" s="78"/>
      <c r="K19" s="78"/>
      <c r="L19" s="78"/>
      <c r="M19" s="78"/>
      <c r="N19" s="78"/>
      <c r="O19" s="78"/>
      <c r="P19" s="77"/>
      <c r="Q19" s="77"/>
      <c r="R19" s="57">
        <f t="shared" si="5"/>
        <v>0</v>
      </c>
    </row>
    <row r="20" spans="1:19" ht="63" customHeight="1" x14ac:dyDescent="0.4">
      <c r="A20" s="68" t="s">
        <v>7</v>
      </c>
      <c r="B20" s="83">
        <f>+B21+B22+B23+B24+B25+B26+B27+B28+B29</f>
        <v>748601.81</v>
      </c>
      <c r="C20" s="83"/>
      <c r="D20" s="83">
        <f t="shared" ref="D20:Q20" si="6">+D21+D22+D23+D24+D25+D26+D27+D28+D29</f>
        <v>57778.74</v>
      </c>
      <c r="E20" s="83">
        <f t="shared" si="6"/>
        <v>42471.55</v>
      </c>
      <c r="F20" s="83">
        <f t="shared" si="6"/>
        <v>39366.639999999999</v>
      </c>
      <c r="G20" s="83">
        <f t="shared" si="6"/>
        <v>79146.239999999991</v>
      </c>
      <c r="H20" s="83">
        <f t="shared" si="6"/>
        <v>139104.47</v>
      </c>
      <c r="I20" s="83">
        <f t="shared" si="6"/>
        <v>115384.51000000001</v>
      </c>
      <c r="J20" s="83">
        <f t="shared" si="6"/>
        <v>102030.29</v>
      </c>
      <c r="K20" s="83">
        <f t="shared" si="6"/>
        <v>141797.93000000002</v>
      </c>
      <c r="L20" s="83">
        <f t="shared" si="6"/>
        <v>56559.899999999994</v>
      </c>
      <c r="M20" s="83">
        <f t="shared" si="6"/>
        <v>132764.11000000002</v>
      </c>
      <c r="N20" s="83">
        <v>98776.37999999999</v>
      </c>
      <c r="O20" s="83">
        <f t="shared" si="6"/>
        <v>212756.44</v>
      </c>
      <c r="P20" s="83">
        <f t="shared" si="6"/>
        <v>0</v>
      </c>
      <c r="Q20" s="83">
        <f t="shared" si="6"/>
        <v>0</v>
      </c>
      <c r="R20" s="57">
        <f t="shared" si="5"/>
        <v>980056.35000000009</v>
      </c>
    </row>
    <row r="21" spans="1:19" ht="63" customHeight="1" x14ac:dyDescent="0.4">
      <c r="A21" s="73" t="s">
        <v>8</v>
      </c>
      <c r="B21" s="74">
        <v>10197.290000000001</v>
      </c>
      <c r="C21" s="75"/>
      <c r="D21" s="75">
        <v>26194.89</v>
      </c>
      <c r="E21" s="76">
        <v>10440.58</v>
      </c>
      <c r="F21" s="77">
        <v>9696.81</v>
      </c>
      <c r="G21" s="77">
        <v>41222.21</v>
      </c>
      <c r="H21" s="76">
        <v>17913.77</v>
      </c>
      <c r="I21" s="76">
        <v>75833.16</v>
      </c>
      <c r="J21" s="78"/>
      <c r="K21" s="78">
        <v>40758.1</v>
      </c>
      <c r="L21" s="78">
        <v>37102.199999999997</v>
      </c>
      <c r="M21" s="78">
        <v>35344.1</v>
      </c>
      <c r="N21" s="78">
        <v>23551.65</v>
      </c>
      <c r="O21" s="78">
        <v>11157.45</v>
      </c>
      <c r="P21" s="78"/>
      <c r="Q21" s="77"/>
      <c r="R21" s="57">
        <f t="shared" si="5"/>
        <v>287749.5</v>
      </c>
    </row>
    <row r="22" spans="1:19" ht="63" customHeight="1" x14ac:dyDescent="0.4">
      <c r="A22" s="73" t="s">
        <v>9</v>
      </c>
      <c r="B22" s="74">
        <v>264532.40000000002</v>
      </c>
      <c r="C22" s="75"/>
      <c r="D22" s="79"/>
      <c r="E22" s="80"/>
      <c r="F22" s="77"/>
      <c r="G22" s="77"/>
      <c r="H22" s="76">
        <v>37037.03</v>
      </c>
      <c r="I22" s="76"/>
      <c r="J22" s="78">
        <v>37037.019999999997</v>
      </c>
      <c r="K22" s="120">
        <v>62186</v>
      </c>
      <c r="L22" s="78"/>
      <c r="M22" s="78">
        <v>25075</v>
      </c>
      <c r="N22" s="78"/>
      <c r="O22" s="78">
        <v>76493.5</v>
      </c>
      <c r="P22" s="77"/>
      <c r="Q22" s="77"/>
      <c r="R22" s="57">
        <f t="shared" si="5"/>
        <v>200791.52</v>
      </c>
    </row>
    <row r="23" spans="1:19" ht="63" customHeight="1" x14ac:dyDescent="0.4">
      <c r="A23" s="73" t="s">
        <v>10</v>
      </c>
      <c r="B23" s="74">
        <v>69300</v>
      </c>
      <c r="C23" s="75"/>
      <c r="D23" s="75"/>
      <c r="E23" s="76"/>
      <c r="F23" s="77"/>
      <c r="G23" s="77">
        <v>15100</v>
      </c>
      <c r="H23" s="77">
        <v>4200</v>
      </c>
      <c r="I23" s="77">
        <v>13300</v>
      </c>
      <c r="J23" s="78">
        <v>0</v>
      </c>
      <c r="K23" s="78">
        <v>11700</v>
      </c>
      <c r="L23" s="78">
        <v>11400</v>
      </c>
      <c r="M23" s="78">
        <v>2400</v>
      </c>
      <c r="N23" s="78">
        <v>7500</v>
      </c>
      <c r="O23" s="78">
        <v>7500</v>
      </c>
      <c r="P23" s="77"/>
      <c r="Q23" s="77"/>
      <c r="R23" s="57">
        <f t="shared" si="5"/>
        <v>61400</v>
      </c>
    </row>
    <row r="24" spans="1:19" ht="63" customHeight="1" x14ac:dyDescent="0.4">
      <c r="A24" s="73" t="s">
        <v>11</v>
      </c>
      <c r="B24" s="74">
        <v>94650</v>
      </c>
      <c r="C24" s="75"/>
      <c r="D24" s="80">
        <v>13000</v>
      </c>
      <c r="E24" s="76"/>
      <c r="F24" s="77">
        <v>14000</v>
      </c>
      <c r="G24" s="77">
        <v>7000</v>
      </c>
      <c r="H24" s="77">
        <v>7000</v>
      </c>
      <c r="I24" s="77">
        <v>7000</v>
      </c>
      <c r="J24" s="78">
        <v>7000</v>
      </c>
      <c r="K24" s="78">
        <v>7000</v>
      </c>
      <c r="L24" s="78">
        <v>7000</v>
      </c>
      <c r="M24" s="78">
        <v>7000</v>
      </c>
      <c r="N24" s="78">
        <v>14500</v>
      </c>
      <c r="O24" s="78"/>
      <c r="P24" s="77"/>
      <c r="Q24" s="77"/>
      <c r="R24" s="57">
        <f t="shared" si="5"/>
        <v>69000</v>
      </c>
    </row>
    <row r="25" spans="1:19" ht="63" customHeight="1" x14ac:dyDescent="0.4">
      <c r="A25" s="73" t="s">
        <v>12</v>
      </c>
      <c r="B25" s="74"/>
      <c r="C25" s="75"/>
      <c r="D25" s="80"/>
      <c r="E25" s="76"/>
      <c r="F25" s="77"/>
      <c r="G25" s="77"/>
      <c r="H25" s="77"/>
      <c r="I25" s="77"/>
      <c r="J25" s="78"/>
      <c r="K25" s="78"/>
      <c r="L25" s="78"/>
      <c r="M25" s="78"/>
      <c r="N25" s="78"/>
      <c r="O25" s="78"/>
      <c r="P25" s="77"/>
      <c r="Q25" s="77"/>
      <c r="R25" s="57">
        <f t="shared" si="5"/>
        <v>0</v>
      </c>
    </row>
    <row r="26" spans="1:19" ht="63" customHeight="1" x14ac:dyDescent="0.4">
      <c r="A26" s="73" t="s">
        <v>13</v>
      </c>
      <c r="B26" s="74"/>
      <c r="C26" s="75"/>
      <c r="D26" s="80"/>
      <c r="E26" s="80"/>
      <c r="F26" s="81"/>
      <c r="G26" s="81"/>
      <c r="H26" s="77"/>
      <c r="I26" s="77"/>
      <c r="J26" s="78"/>
      <c r="K26" s="78"/>
      <c r="L26" s="78"/>
      <c r="M26" s="78"/>
      <c r="N26" s="78"/>
      <c r="O26" s="78"/>
      <c r="P26" s="77"/>
      <c r="Q26" s="77"/>
      <c r="R26" s="57">
        <f t="shared" si="5"/>
        <v>0</v>
      </c>
    </row>
    <row r="27" spans="1:19" ht="84" customHeight="1" x14ac:dyDescent="0.4">
      <c r="A27" s="73" t="s">
        <v>14</v>
      </c>
      <c r="B27" s="74">
        <v>296414.61</v>
      </c>
      <c r="C27" s="75"/>
      <c r="D27" s="80">
        <v>17890</v>
      </c>
      <c r="E27" s="76">
        <v>21000</v>
      </c>
      <c r="F27" s="84">
        <v>15000</v>
      </c>
      <c r="G27" s="77">
        <v>13300</v>
      </c>
      <c r="H27" s="77">
        <v>71425</v>
      </c>
      <c r="I27" s="77">
        <v>7000</v>
      </c>
      <c r="J27" s="78">
        <v>57346.66</v>
      </c>
      <c r="K27" s="78">
        <v>10488.88</v>
      </c>
      <c r="L27" s="78"/>
      <c r="M27" s="78">
        <v>53346.66</v>
      </c>
      <c r="N27" s="78">
        <v>51949.06</v>
      </c>
      <c r="O27" s="78">
        <v>90651.66</v>
      </c>
      <c r="P27" s="77"/>
      <c r="Q27" s="77"/>
      <c r="R27" s="57">
        <f t="shared" si="5"/>
        <v>286023.86</v>
      </c>
    </row>
    <row r="28" spans="1:19" ht="93" customHeight="1" x14ac:dyDescent="0.4">
      <c r="A28" s="73" t="s">
        <v>15</v>
      </c>
      <c r="B28" s="74">
        <v>13507.51</v>
      </c>
      <c r="C28" s="75"/>
      <c r="D28" s="115">
        <v>693.85</v>
      </c>
      <c r="E28" s="76">
        <v>11030.97</v>
      </c>
      <c r="F28" s="117">
        <v>669.83</v>
      </c>
      <c r="G28" s="77">
        <v>2524.0300000000002</v>
      </c>
      <c r="H28" s="77">
        <v>1528.67</v>
      </c>
      <c r="I28" s="77">
        <v>12251.35</v>
      </c>
      <c r="J28" s="85">
        <v>646.61</v>
      </c>
      <c r="K28" s="85">
        <v>9664.9500000000007</v>
      </c>
      <c r="L28" s="78">
        <v>1057.7</v>
      </c>
      <c r="M28" s="85">
        <v>9598.35</v>
      </c>
      <c r="N28" s="85">
        <v>1275.67</v>
      </c>
      <c r="O28" s="86">
        <v>26953.83</v>
      </c>
      <c r="P28" s="77"/>
      <c r="Q28" s="87"/>
      <c r="R28" s="57">
        <f t="shared" si="5"/>
        <v>75091.47</v>
      </c>
    </row>
    <row r="29" spans="1:19" ht="63" customHeight="1" x14ac:dyDescent="0.4">
      <c r="A29" s="73" t="s">
        <v>16</v>
      </c>
      <c r="B29" s="74"/>
      <c r="C29" s="75"/>
      <c r="D29" s="79"/>
      <c r="E29" s="80"/>
      <c r="F29" s="75"/>
      <c r="G29" s="77"/>
      <c r="H29" s="77"/>
      <c r="I29" s="77"/>
      <c r="J29" s="78"/>
      <c r="K29" s="78"/>
      <c r="L29" s="78"/>
      <c r="M29" s="78"/>
      <c r="N29" s="78"/>
      <c r="O29" s="78"/>
      <c r="P29" s="77"/>
      <c r="Q29" s="77"/>
      <c r="R29" s="57">
        <f t="shared" si="5"/>
        <v>0</v>
      </c>
    </row>
    <row r="30" spans="1:19" ht="63" customHeight="1" x14ac:dyDescent="0.4">
      <c r="A30" s="68" t="s">
        <v>17</v>
      </c>
      <c r="B30" s="83">
        <f>+B31+B32+B33+B34+B35+B36+B37+B38+B39</f>
        <v>4065607.55</v>
      </c>
      <c r="C30" s="83"/>
      <c r="D30" s="83">
        <f t="shared" ref="D30:Q30" si="7">+D31+D32+D33+D34+D35+D36+D37+D38+D39</f>
        <v>196709.75</v>
      </c>
      <c r="E30" s="83">
        <f t="shared" si="7"/>
        <v>103636.08</v>
      </c>
      <c r="F30" s="83">
        <f t="shared" si="7"/>
        <v>162201.00999999998</v>
      </c>
      <c r="G30" s="83">
        <f t="shared" si="7"/>
        <v>746020.65</v>
      </c>
      <c r="H30" s="83">
        <f t="shared" si="7"/>
        <v>453262.76</v>
      </c>
      <c r="I30" s="83">
        <f t="shared" si="7"/>
        <v>719830.21</v>
      </c>
      <c r="J30" s="83">
        <f t="shared" si="7"/>
        <v>153791.06</v>
      </c>
      <c r="K30" s="83">
        <f t="shared" si="7"/>
        <v>418209.93</v>
      </c>
      <c r="L30" s="83">
        <f t="shared" si="7"/>
        <v>426595.66</v>
      </c>
      <c r="M30" s="83">
        <f t="shared" si="7"/>
        <v>470450.88</v>
      </c>
      <c r="N30" s="83">
        <v>541229.43999999994</v>
      </c>
      <c r="O30" s="83">
        <f t="shared" si="7"/>
        <v>479455.98</v>
      </c>
      <c r="P30" s="83">
        <f t="shared" si="7"/>
        <v>0</v>
      </c>
      <c r="Q30" s="83">
        <f t="shared" si="7"/>
        <v>0</v>
      </c>
      <c r="R30" s="57">
        <f t="shared" si="5"/>
        <v>3876901.21</v>
      </c>
    </row>
    <row r="31" spans="1:19" ht="66.75" customHeight="1" x14ac:dyDescent="0.4">
      <c r="A31" s="73" t="s">
        <v>18</v>
      </c>
      <c r="B31" s="74">
        <v>792654.57</v>
      </c>
      <c r="C31" s="75"/>
      <c r="D31" s="80">
        <v>31090.799999999999</v>
      </c>
      <c r="E31" s="80">
        <v>67072.08</v>
      </c>
      <c r="F31" s="80">
        <v>28000</v>
      </c>
      <c r="G31" s="77">
        <v>136826.96</v>
      </c>
      <c r="H31" s="77">
        <v>57046.97</v>
      </c>
      <c r="I31" s="77">
        <v>79584.75</v>
      </c>
      <c r="J31" s="78">
        <v>28000</v>
      </c>
      <c r="K31" s="78">
        <v>28000</v>
      </c>
      <c r="L31" s="78">
        <v>103424.77</v>
      </c>
      <c r="M31" s="78">
        <v>125389.07</v>
      </c>
      <c r="N31" s="78">
        <v>75601.84</v>
      </c>
      <c r="O31" s="78">
        <v>84372.85</v>
      </c>
      <c r="P31" s="77"/>
      <c r="Q31" s="77"/>
      <c r="R31" s="57">
        <f t="shared" si="5"/>
        <v>711761.27999999991</v>
      </c>
    </row>
    <row r="32" spans="1:19" ht="44.25" customHeight="1" x14ac:dyDescent="0.4">
      <c r="A32" s="73" t="s">
        <v>19</v>
      </c>
      <c r="B32" s="74"/>
      <c r="C32" s="75"/>
      <c r="D32" s="80"/>
      <c r="E32" s="80"/>
      <c r="F32" s="79"/>
      <c r="G32" s="77"/>
      <c r="H32" s="77"/>
      <c r="I32" s="77"/>
      <c r="J32" s="78"/>
      <c r="K32" s="78"/>
      <c r="L32" s="78"/>
      <c r="M32" s="78"/>
      <c r="N32" s="78"/>
      <c r="O32" s="78"/>
      <c r="P32" s="77"/>
      <c r="Q32" s="77"/>
      <c r="R32" s="57">
        <f t="shared" si="5"/>
        <v>0</v>
      </c>
    </row>
    <row r="33" spans="1:18" ht="42" x14ac:dyDescent="0.4">
      <c r="A33" s="73" t="s">
        <v>20</v>
      </c>
      <c r="B33" s="74"/>
      <c r="C33" s="75"/>
      <c r="D33" s="80"/>
      <c r="E33" s="80"/>
      <c r="F33" s="79"/>
      <c r="G33" s="77"/>
      <c r="H33" s="77"/>
      <c r="I33" s="77"/>
      <c r="J33" s="78"/>
      <c r="K33" s="78"/>
      <c r="L33" s="78"/>
      <c r="M33" s="78"/>
      <c r="N33" s="78"/>
      <c r="O33" s="78"/>
      <c r="P33" s="77"/>
      <c r="Q33" s="77"/>
      <c r="R33" s="57">
        <f t="shared" si="5"/>
        <v>0</v>
      </c>
    </row>
    <row r="34" spans="1:18" ht="59.25" customHeight="1" x14ac:dyDescent="0.4">
      <c r="A34" s="73" t="s">
        <v>21</v>
      </c>
      <c r="B34" s="74">
        <v>187687.49</v>
      </c>
      <c r="C34" s="75"/>
      <c r="D34" s="80">
        <v>10750.08</v>
      </c>
      <c r="E34" s="76"/>
      <c r="F34" s="77"/>
      <c r="G34" s="77">
        <v>86488.26</v>
      </c>
      <c r="H34" s="77">
        <v>20221.48</v>
      </c>
      <c r="I34" s="77">
        <v>39780.6</v>
      </c>
      <c r="J34" s="78"/>
      <c r="K34" s="78">
        <v>32120</v>
      </c>
      <c r="L34" s="78">
        <v>23000</v>
      </c>
      <c r="M34" s="78">
        <v>66267.100000000006</v>
      </c>
      <c r="N34" s="78">
        <v>59955.6</v>
      </c>
      <c r="O34" s="78">
        <v>15948</v>
      </c>
      <c r="P34" s="77"/>
      <c r="Q34" s="77"/>
      <c r="R34" s="57">
        <f t="shared" si="5"/>
        <v>274354.04000000004</v>
      </c>
    </row>
    <row r="35" spans="1:18" ht="79.5" customHeight="1" x14ac:dyDescent="0.4">
      <c r="A35" s="73" t="s">
        <v>22</v>
      </c>
      <c r="B35" s="74">
        <v>168790.98</v>
      </c>
      <c r="C35" s="75"/>
      <c r="D35" s="80"/>
      <c r="E35" s="76"/>
      <c r="F35" s="77">
        <v>10519.99</v>
      </c>
      <c r="G35" s="77">
        <v>11627</v>
      </c>
      <c r="H35" s="77">
        <v>24500.07</v>
      </c>
      <c r="I35" s="77">
        <v>11821.54</v>
      </c>
      <c r="J35" s="78"/>
      <c r="K35" s="78">
        <v>8200.0499999999993</v>
      </c>
      <c r="L35" s="78">
        <v>4200.09</v>
      </c>
      <c r="M35" s="78"/>
      <c r="N35" s="78">
        <v>514.99</v>
      </c>
      <c r="O35" s="78">
        <v>6100</v>
      </c>
      <c r="P35" s="77"/>
      <c r="Q35" s="77"/>
      <c r="R35" s="57">
        <f t="shared" si="5"/>
        <v>52468.67</v>
      </c>
    </row>
    <row r="36" spans="1:18" ht="99" customHeight="1" x14ac:dyDescent="0.4">
      <c r="A36" s="73" t="s">
        <v>23</v>
      </c>
      <c r="B36" s="74">
        <v>7000</v>
      </c>
      <c r="C36" s="75"/>
      <c r="D36" s="80">
        <v>0</v>
      </c>
      <c r="E36" s="80"/>
      <c r="F36" s="79"/>
      <c r="G36" s="77">
        <v>1119</v>
      </c>
      <c r="H36" s="77"/>
      <c r="I36" s="77"/>
      <c r="J36" s="78"/>
      <c r="K36" s="78"/>
      <c r="L36" s="78"/>
      <c r="M36" s="78"/>
      <c r="N36" s="78"/>
      <c r="O36" s="78"/>
      <c r="P36" s="77"/>
      <c r="Q36" s="77"/>
      <c r="R36" s="57">
        <f t="shared" si="5"/>
        <v>1119</v>
      </c>
    </row>
    <row r="37" spans="1:18" ht="85.5" customHeight="1" x14ac:dyDescent="0.4">
      <c r="A37" s="73" t="s">
        <v>24</v>
      </c>
      <c r="B37" s="74">
        <v>1996331.15</v>
      </c>
      <c r="C37" s="75"/>
      <c r="D37" s="115">
        <v>97708.31</v>
      </c>
      <c r="E37" s="80">
        <v>36564</v>
      </c>
      <c r="F37" s="75">
        <v>68492</v>
      </c>
      <c r="G37" s="77">
        <v>309470.83</v>
      </c>
      <c r="H37" s="77">
        <v>230231.14</v>
      </c>
      <c r="I37" s="77">
        <v>338481.14</v>
      </c>
      <c r="J37" s="78">
        <v>87881.04</v>
      </c>
      <c r="K37" s="78">
        <v>233198.06</v>
      </c>
      <c r="L37" s="78">
        <v>230607.87</v>
      </c>
      <c r="M37" s="78">
        <v>206855.67999999999</v>
      </c>
      <c r="N37" s="78">
        <v>265951.35999999999</v>
      </c>
      <c r="O37" s="78">
        <v>251493.37</v>
      </c>
      <c r="P37" s="77"/>
      <c r="Q37" s="77"/>
      <c r="R37" s="57">
        <f t="shared" si="5"/>
        <v>1860752.2999999998</v>
      </c>
    </row>
    <row r="38" spans="1:18" ht="99" customHeight="1" x14ac:dyDescent="0.4">
      <c r="A38" s="73" t="s">
        <v>25</v>
      </c>
      <c r="B38" s="79"/>
      <c r="C38" s="74"/>
      <c r="D38" s="80"/>
      <c r="E38" s="80"/>
      <c r="F38" s="79"/>
      <c r="G38" s="79"/>
      <c r="H38" s="81"/>
      <c r="I38" s="81"/>
      <c r="J38" s="88"/>
      <c r="K38" s="78"/>
      <c r="L38" s="78"/>
      <c r="M38" s="88"/>
      <c r="N38" s="88"/>
      <c r="O38" s="78"/>
      <c r="P38" s="77"/>
      <c r="Q38" s="88"/>
      <c r="R38" s="57">
        <f t="shared" si="5"/>
        <v>0</v>
      </c>
    </row>
    <row r="39" spans="1:18" ht="55.5" customHeight="1" x14ac:dyDescent="0.4">
      <c r="A39" s="73" t="s">
        <v>128</v>
      </c>
      <c r="B39" s="74">
        <v>913143.36</v>
      </c>
      <c r="C39" s="75"/>
      <c r="D39" s="80">
        <v>57160.56</v>
      </c>
      <c r="E39" s="76"/>
      <c r="F39" s="77">
        <v>55189.02</v>
      </c>
      <c r="G39" s="77">
        <v>200488.6</v>
      </c>
      <c r="H39" s="77">
        <v>121263.1</v>
      </c>
      <c r="I39" s="77">
        <v>250162.18</v>
      </c>
      <c r="J39" s="78">
        <v>37910.019999999997</v>
      </c>
      <c r="K39" s="78">
        <v>116691.82</v>
      </c>
      <c r="L39" s="78">
        <v>65362.93</v>
      </c>
      <c r="M39" s="78">
        <v>71939.03</v>
      </c>
      <c r="N39" s="78">
        <v>139205.65</v>
      </c>
      <c r="O39" s="78">
        <v>121541.76000000001</v>
      </c>
      <c r="P39" s="77"/>
      <c r="Q39" s="77"/>
      <c r="R39" s="57">
        <f t="shared" si="5"/>
        <v>976445.92</v>
      </c>
    </row>
    <row r="40" spans="1:18" ht="42" x14ac:dyDescent="0.4">
      <c r="A40" s="68" t="s">
        <v>26</v>
      </c>
      <c r="B40" s="89">
        <f>+B41+B42+B43+B44+B45+B46+B47+B48+B49+B50+B51+B52+B53+B54+B55</f>
        <v>0</v>
      </c>
      <c r="C40" s="89"/>
      <c r="D40" s="83"/>
      <c r="E40" s="83"/>
      <c r="F40" s="89"/>
      <c r="G40" s="89"/>
      <c r="H40" s="89"/>
      <c r="I40" s="89"/>
      <c r="J40" s="78"/>
      <c r="K40" s="78"/>
      <c r="L40" s="78"/>
      <c r="M40" s="78"/>
      <c r="N40" s="78"/>
      <c r="O40" s="78"/>
      <c r="P40" s="77"/>
      <c r="Q40" s="77"/>
      <c r="R40" s="57">
        <f t="shared" si="5"/>
        <v>0</v>
      </c>
    </row>
    <row r="41" spans="1:18" ht="76.5" customHeight="1" x14ac:dyDescent="0.4">
      <c r="A41" s="73" t="s">
        <v>27</v>
      </c>
      <c r="B41" s="74"/>
      <c r="C41" s="75"/>
      <c r="D41" s="80"/>
      <c r="E41" s="80"/>
      <c r="F41" s="79"/>
      <c r="G41" s="79"/>
      <c r="H41" s="79"/>
      <c r="I41" s="79"/>
      <c r="J41" s="78"/>
      <c r="K41" s="78"/>
      <c r="L41" s="78"/>
      <c r="M41" s="78"/>
      <c r="N41" s="78"/>
      <c r="O41" s="78"/>
      <c r="P41" s="77"/>
      <c r="Q41" s="90"/>
      <c r="R41" s="57">
        <f t="shared" si="5"/>
        <v>0</v>
      </c>
    </row>
    <row r="42" spans="1:18" ht="91.5" customHeight="1" x14ac:dyDescent="0.4">
      <c r="A42" s="73" t="s">
        <v>28</v>
      </c>
      <c r="B42" s="79">
        <v>0</v>
      </c>
      <c r="C42" s="74"/>
      <c r="D42" s="80"/>
      <c r="E42" s="80"/>
      <c r="F42" s="79"/>
      <c r="G42" s="79"/>
      <c r="H42" s="79"/>
      <c r="I42" s="79"/>
      <c r="J42" s="78"/>
      <c r="K42" s="78"/>
      <c r="L42" s="78"/>
      <c r="M42" s="78"/>
      <c r="N42" s="78"/>
      <c r="O42" s="78"/>
      <c r="P42" s="74"/>
      <c r="Q42" s="77"/>
      <c r="R42" s="57">
        <f t="shared" si="5"/>
        <v>0</v>
      </c>
    </row>
    <row r="43" spans="1:18" ht="93.75" customHeight="1" x14ac:dyDescent="0.4">
      <c r="A43" s="73" t="s">
        <v>29</v>
      </c>
      <c r="B43" s="79">
        <v>0</v>
      </c>
      <c r="C43" s="74"/>
      <c r="D43" s="80"/>
      <c r="E43" s="80"/>
      <c r="F43" s="79"/>
      <c r="G43" s="79"/>
      <c r="H43" s="79"/>
      <c r="I43" s="79"/>
      <c r="J43" s="78"/>
      <c r="K43" s="78"/>
      <c r="L43" s="78"/>
      <c r="M43" s="78"/>
      <c r="N43" s="78"/>
      <c r="O43" s="78"/>
      <c r="P43" s="74"/>
      <c r="Q43" s="90"/>
      <c r="R43" s="57">
        <f t="shared" si="5"/>
        <v>0</v>
      </c>
    </row>
    <row r="44" spans="1:18" ht="82.5" customHeight="1" x14ac:dyDescent="0.4">
      <c r="A44" s="73" t="s">
        <v>30</v>
      </c>
      <c r="B44" s="79">
        <v>0</v>
      </c>
      <c r="C44" s="74"/>
      <c r="D44" s="80"/>
      <c r="E44" s="80"/>
      <c r="F44" s="79"/>
      <c r="G44" s="79"/>
      <c r="H44" s="79"/>
      <c r="I44" s="79"/>
      <c r="J44" s="78"/>
      <c r="K44" s="78"/>
      <c r="L44" s="78"/>
      <c r="M44" s="78"/>
      <c r="N44" s="78"/>
      <c r="O44" s="78"/>
      <c r="P44" s="74"/>
      <c r="Q44" s="90"/>
      <c r="R44" s="57">
        <f t="shared" si="5"/>
        <v>0</v>
      </c>
    </row>
    <row r="45" spans="1:18" ht="91.5" customHeight="1" x14ac:dyDescent="0.4">
      <c r="A45" s="73" t="s">
        <v>31</v>
      </c>
      <c r="B45" s="79">
        <v>0</v>
      </c>
      <c r="C45" s="74">
        <v>0</v>
      </c>
      <c r="D45" s="80"/>
      <c r="E45" s="80"/>
      <c r="F45" s="79"/>
      <c r="G45" s="79"/>
      <c r="H45" s="79"/>
      <c r="I45" s="79"/>
      <c r="J45" s="78"/>
      <c r="K45" s="78"/>
      <c r="L45" s="78"/>
      <c r="M45" s="78"/>
      <c r="N45" s="78"/>
      <c r="O45" s="78"/>
      <c r="P45" s="74"/>
      <c r="Q45" s="90"/>
      <c r="R45" s="57">
        <f t="shared" si="5"/>
        <v>0</v>
      </c>
    </row>
    <row r="46" spans="1:18" ht="78.75" customHeight="1" x14ac:dyDescent="0.4">
      <c r="A46" s="73" t="s">
        <v>32</v>
      </c>
      <c r="B46" s="79">
        <v>0</v>
      </c>
      <c r="C46" s="74">
        <v>0</v>
      </c>
      <c r="D46" s="80"/>
      <c r="E46" s="80"/>
      <c r="F46" s="79"/>
      <c r="G46" s="79"/>
      <c r="H46" s="79"/>
      <c r="I46" s="79"/>
      <c r="J46" s="78"/>
      <c r="K46" s="78"/>
      <c r="L46" s="78"/>
      <c r="M46" s="78"/>
      <c r="N46" s="78"/>
      <c r="O46" s="78"/>
      <c r="P46" s="74"/>
      <c r="Q46" s="90"/>
      <c r="R46" s="57">
        <f t="shared" ref="R46:R77" si="8">+D46+E46+F46+G46+I46+J46+K46+L46+M46+O46+P46+Q46</f>
        <v>0</v>
      </c>
    </row>
    <row r="47" spans="1:18" ht="84" customHeight="1" x14ac:dyDescent="0.4">
      <c r="A47" s="73" t="s">
        <v>33</v>
      </c>
      <c r="B47" s="79"/>
      <c r="C47" s="74">
        <v>0</v>
      </c>
      <c r="D47" s="80"/>
      <c r="E47" s="80"/>
      <c r="F47" s="79"/>
      <c r="G47" s="79"/>
      <c r="H47" s="79"/>
      <c r="I47" s="79"/>
      <c r="J47" s="78"/>
      <c r="K47" s="78"/>
      <c r="L47" s="78"/>
      <c r="M47" s="78"/>
      <c r="N47" s="78"/>
      <c r="O47" s="78"/>
      <c r="P47" s="74"/>
      <c r="Q47" s="90"/>
      <c r="R47" s="57">
        <f t="shared" si="8"/>
        <v>0</v>
      </c>
    </row>
    <row r="48" spans="1:18" ht="69" customHeight="1" x14ac:dyDescent="0.4">
      <c r="A48" s="68" t="s">
        <v>34</v>
      </c>
      <c r="B48" s="91">
        <v>0</v>
      </c>
      <c r="C48" s="74">
        <v>0</v>
      </c>
      <c r="D48" s="83"/>
      <c r="E48" s="83"/>
      <c r="F48" s="91"/>
      <c r="G48" s="91"/>
      <c r="H48" s="91"/>
      <c r="I48" s="79"/>
      <c r="J48" s="78"/>
      <c r="K48" s="78"/>
      <c r="L48" s="78"/>
      <c r="M48" s="78"/>
      <c r="N48" s="78"/>
      <c r="O48" s="78"/>
      <c r="P48" s="74"/>
      <c r="Q48" s="90"/>
      <c r="R48" s="57">
        <f t="shared" si="8"/>
        <v>0</v>
      </c>
    </row>
    <row r="49" spans="1:18" ht="70.5" customHeight="1" x14ac:dyDescent="0.4">
      <c r="A49" s="73" t="s">
        <v>35</v>
      </c>
      <c r="B49" s="79">
        <v>0</v>
      </c>
      <c r="C49" s="74">
        <v>0</v>
      </c>
      <c r="D49" s="80"/>
      <c r="E49" s="80"/>
      <c r="F49" s="79"/>
      <c r="G49" s="79"/>
      <c r="H49" s="79"/>
      <c r="I49" s="79"/>
      <c r="J49" s="78"/>
      <c r="K49" s="78"/>
      <c r="L49" s="78"/>
      <c r="M49" s="78"/>
      <c r="N49" s="78"/>
      <c r="O49" s="78"/>
      <c r="P49" s="74"/>
      <c r="Q49" s="90"/>
      <c r="R49" s="57">
        <f t="shared" si="8"/>
        <v>0</v>
      </c>
    </row>
    <row r="50" spans="1:18" ht="93" customHeight="1" x14ac:dyDescent="0.4">
      <c r="A50" s="73" t="s">
        <v>36</v>
      </c>
      <c r="B50" s="79">
        <v>0</v>
      </c>
      <c r="C50" s="74">
        <v>0</v>
      </c>
      <c r="D50" s="80"/>
      <c r="E50" s="80"/>
      <c r="F50" s="79"/>
      <c r="G50" s="79"/>
      <c r="H50" s="79"/>
      <c r="I50" s="79"/>
      <c r="J50" s="78"/>
      <c r="K50" s="78"/>
      <c r="L50" s="78"/>
      <c r="M50" s="78"/>
      <c r="N50" s="78"/>
      <c r="O50" s="78"/>
      <c r="P50" s="74"/>
      <c r="Q50" s="90"/>
      <c r="R50" s="57">
        <f t="shared" si="8"/>
        <v>0</v>
      </c>
    </row>
    <row r="51" spans="1:18" ht="70.5" customHeight="1" x14ac:dyDescent="0.4">
      <c r="A51" s="73" t="s">
        <v>37</v>
      </c>
      <c r="B51" s="79">
        <v>0</v>
      </c>
      <c r="C51" s="74">
        <v>0</v>
      </c>
      <c r="D51" s="80"/>
      <c r="E51" s="80"/>
      <c r="F51" s="79"/>
      <c r="G51" s="79"/>
      <c r="H51" s="79"/>
      <c r="I51" s="79"/>
      <c r="J51" s="78"/>
      <c r="K51" s="78"/>
      <c r="L51" s="78"/>
      <c r="M51" s="78"/>
      <c r="N51" s="78"/>
      <c r="O51" s="78"/>
      <c r="P51" s="74"/>
      <c r="Q51" s="90"/>
      <c r="R51" s="57">
        <f t="shared" si="8"/>
        <v>0</v>
      </c>
    </row>
    <row r="52" spans="1:18" ht="93" customHeight="1" x14ac:dyDescent="0.4">
      <c r="A52" s="73" t="s">
        <v>38</v>
      </c>
      <c r="B52" s="79">
        <v>0</v>
      </c>
      <c r="C52" s="74">
        <v>0</v>
      </c>
      <c r="D52" s="80"/>
      <c r="E52" s="80"/>
      <c r="F52" s="79"/>
      <c r="G52" s="79"/>
      <c r="H52" s="79"/>
      <c r="I52" s="79"/>
      <c r="J52" s="78"/>
      <c r="K52" s="78"/>
      <c r="L52" s="78"/>
      <c r="M52" s="78"/>
      <c r="N52" s="78"/>
      <c r="O52" s="78"/>
      <c r="P52" s="74"/>
      <c r="Q52" s="90"/>
      <c r="R52" s="57">
        <f t="shared" si="8"/>
        <v>0</v>
      </c>
    </row>
    <row r="53" spans="1:18" ht="93" customHeight="1" x14ac:dyDescent="0.4">
      <c r="A53" s="73" t="s">
        <v>76</v>
      </c>
      <c r="B53" s="79">
        <v>0</v>
      </c>
      <c r="C53" s="74">
        <v>0</v>
      </c>
      <c r="D53" s="80"/>
      <c r="E53" s="80"/>
      <c r="F53" s="79"/>
      <c r="G53" s="79"/>
      <c r="H53" s="79"/>
      <c r="I53" s="79"/>
      <c r="J53" s="78"/>
      <c r="K53" s="78"/>
      <c r="L53" s="78"/>
      <c r="M53" s="78"/>
      <c r="N53" s="78"/>
      <c r="O53" s="78"/>
      <c r="P53" s="74"/>
      <c r="Q53" s="90"/>
      <c r="R53" s="57">
        <f t="shared" si="8"/>
        <v>0</v>
      </c>
    </row>
    <row r="54" spans="1:18" ht="85.5" customHeight="1" x14ac:dyDescent="0.4">
      <c r="A54" s="73" t="s">
        <v>39</v>
      </c>
      <c r="B54" s="79">
        <v>0</v>
      </c>
      <c r="C54" s="74">
        <v>0</v>
      </c>
      <c r="D54" s="80"/>
      <c r="E54" s="80"/>
      <c r="F54" s="79"/>
      <c r="G54" s="79"/>
      <c r="H54" s="79"/>
      <c r="I54" s="79"/>
      <c r="J54" s="78"/>
      <c r="K54" s="78"/>
      <c r="L54" s="78"/>
      <c r="M54" s="78"/>
      <c r="N54" s="78"/>
      <c r="O54" s="78"/>
      <c r="P54" s="74"/>
      <c r="Q54" s="90"/>
      <c r="R54" s="57">
        <f t="shared" si="8"/>
        <v>0</v>
      </c>
    </row>
    <row r="55" spans="1:18" ht="87.75" customHeight="1" x14ac:dyDescent="0.4">
      <c r="A55" s="73" t="s">
        <v>40</v>
      </c>
      <c r="B55" s="79">
        <v>0</v>
      </c>
      <c r="C55" s="74">
        <v>0</v>
      </c>
      <c r="D55" s="80"/>
      <c r="E55" s="80"/>
      <c r="F55" s="79"/>
      <c r="G55" s="79"/>
      <c r="H55" s="79"/>
      <c r="I55" s="79"/>
      <c r="J55" s="78"/>
      <c r="K55" s="78"/>
      <c r="L55" s="78"/>
      <c r="M55" s="78"/>
      <c r="N55" s="78"/>
      <c r="O55" s="78"/>
      <c r="P55" s="74"/>
      <c r="Q55" s="90"/>
      <c r="R55" s="57">
        <f t="shared" si="8"/>
        <v>0</v>
      </c>
    </row>
    <row r="56" spans="1:18" ht="42" x14ac:dyDescent="0.4">
      <c r="A56" s="68" t="s">
        <v>41</v>
      </c>
      <c r="B56" s="83">
        <f>+B57+B58+B59+B60+B61+B62+B63+B64+B65</f>
        <v>229572.04</v>
      </c>
      <c r="C56" s="83">
        <f t="shared" ref="C56:F56" si="9">+C57+C58+C59+C60+C61+C62+C63+C64+C65</f>
        <v>0</v>
      </c>
      <c r="D56" s="83">
        <f t="shared" si="9"/>
        <v>0</v>
      </c>
      <c r="E56" s="83">
        <f t="shared" si="9"/>
        <v>0</v>
      </c>
      <c r="F56" s="83">
        <f t="shared" si="9"/>
        <v>34220</v>
      </c>
      <c r="G56" s="83">
        <f t="shared" ref="G56:K56" si="10">+G57+G58+G59+G60+G61+G62+G63+G64+G65</f>
        <v>52220</v>
      </c>
      <c r="H56" s="83">
        <f t="shared" si="10"/>
        <v>34220</v>
      </c>
      <c r="I56" s="83">
        <f t="shared" si="10"/>
        <v>48599.99</v>
      </c>
      <c r="J56" s="83">
        <f t="shared" si="10"/>
        <v>0</v>
      </c>
      <c r="K56" s="83">
        <f t="shared" si="10"/>
        <v>15059.16</v>
      </c>
      <c r="L56" s="92">
        <f t="shared" ref="L56:Q56" si="11">L57</f>
        <v>0</v>
      </c>
      <c r="M56" s="92">
        <f t="shared" si="11"/>
        <v>50292.28</v>
      </c>
      <c r="N56" s="92">
        <v>555</v>
      </c>
      <c r="O56" s="92">
        <f>O57+O58+O59+O60+O61+O62+O63+O64+O65+O66+O67+O68+O69+O70+O71+O72+O73+O74</f>
        <v>9700</v>
      </c>
      <c r="P56" s="92">
        <f t="shared" si="11"/>
        <v>0</v>
      </c>
      <c r="Q56" s="92">
        <f t="shared" si="11"/>
        <v>0</v>
      </c>
      <c r="R56" s="57">
        <f t="shared" si="8"/>
        <v>210091.43</v>
      </c>
    </row>
    <row r="57" spans="1:18" ht="45.75" customHeight="1" x14ac:dyDescent="0.4">
      <c r="A57" s="73" t="s">
        <v>42</v>
      </c>
      <c r="B57" s="74">
        <v>229572.04</v>
      </c>
      <c r="C57" s="75"/>
      <c r="D57" s="80"/>
      <c r="E57" s="76"/>
      <c r="F57" s="77"/>
      <c r="G57" s="77">
        <v>18000</v>
      </c>
      <c r="H57" s="77"/>
      <c r="I57" s="77">
        <v>48599.99</v>
      </c>
      <c r="J57" s="78"/>
      <c r="K57" s="78">
        <v>15059.16</v>
      </c>
      <c r="L57" s="78"/>
      <c r="M57" s="78">
        <v>50292.28</v>
      </c>
      <c r="N57" s="78"/>
      <c r="O57" s="78">
        <v>9700</v>
      </c>
      <c r="P57" s="77"/>
      <c r="Q57" s="77"/>
      <c r="R57" s="57">
        <f t="shared" si="8"/>
        <v>141651.43</v>
      </c>
    </row>
    <row r="58" spans="1:18" ht="60.75" customHeight="1" x14ac:dyDescent="0.4">
      <c r="A58" s="73" t="s">
        <v>77</v>
      </c>
      <c r="B58" s="74"/>
      <c r="C58" s="75"/>
      <c r="D58" s="80">
        <v>0</v>
      </c>
      <c r="E58" s="80"/>
      <c r="F58" s="79"/>
      <c r="G58" s="79"/>
      <c r="H58" s="79"/>
      <c r="I58" s="79"/>
      <c r="J58" s="78"/>
      <c r="K58" s="78"/>
      <c r="L58" s="78"/>
      <c r="M58" s="78"/>
      <c r="N58" s="78"/>
      <c r="O58" s="78"/>
      <c r="P58" s="74"/>
      <c r="Q58" s="77"/>
      <c r="R58" s="57">
        <f t="shared" si="8"/>
        <v>0</v>
      </c>
    </row>
    <row r="59" spans="1:18" ht="85.5" customHeight="1" x14ac:dyDescent="0.4">
      <c r="A59" s="73" t="s">
        <v>43</v>
      </c>
      <c r="B59" s="74"/>
      <c r="C59" s="75"/>
      <c r="D59" s="80">
        <v>0</v>
      </c>
      <c r="E59" s="76"/>
      <c r="F59" s="77">
        <v>34220</v>
      </c>
      <c r="G59" s="77">
        <v>34220</v>
      </c>
      <c r="H59" s="77">
        <v>34220</v>
      </c>
      <c r="I59" s="77"/>
      <c r="J59" s="78"/>
      <c r="K59" s="78"/>
      <c r="L59" s="78"/>
      <c r="M59" s="78"/>
      <c r="N59" s="78"/>
      <c r="O59" s="78"/>
      <c r="P59" s="77"/>
      <c r="Q59" s="77"/>
      <c r="R59" s="57">
        <f t="shared" si="8"/>
        <v>68440</v>
      </c>
    </row>
    <row r="60" spans="1:18" ht="95.25" customHeight="1" x14ac:dyDescent="0.4">
      <c r="A60" s="73" t="s">
        <v>44</v>
      </c>
      <c r="B60" s="74"/>
      <c r="C60" s="75"/>
      <c r="D60" s="80">
        <v>0</v>
      </c>
      <c r="E60" s="80"/>
      <c r="F60" s="75"/>
      <c r="G60" s="93"/>
      <c r="H60" s="93"/>
      <c r="I60" s="81"/>
      <c r="J60" s="78"/>
      <c r="K60" s="78"/>
      <c r="L60" s="78"/>
      <c r="M60" s="78"/>
      <c r="N60" s="78"/>
      <c r="O60" s="78"/>
      <c r="P60" s="74"/>
      <c r="Q60" s="77"/>
      <c r="R60" s="57">
        <f t="shared" si="8"/>
        <v>0</v>
      </c>
    </row>
    <row r="61" spans="1:18" ht="81.75" customHeight="1" x14ac:dyDescent="0.4">
      <c r="A61" s="73" t="s">
        <v>45</v>
      </c>
      <c r="B61" s="74"/>
      <c r="C61" s="75"/>
      <c r="D61" s="80">
        <v>0</v>
      </c>
      <c r="E61" s="80"/>
      <c r="F61" s="75"/>
      <c r="G61" s="77"/>
      <c r="H61" s="77"/>
      <c r="I61" s="77"/>
      <c r="J61" s="78"/>
      <c r="K61" s="78"/>
      <c r="L61" s="78"/>
      <c r="M61" s="78"/>
      <c r="N61" s="78">
        <v>555</v>
      </c>
      <c r="O61" s="78"/>
      <c r="P61" s="74"/>
      <c r="Q61" s="77"/>
      <c r="R61" s="57">
        <f t="shared" si="8"/>
        <v>0</v>
      </c>
    </row>
    <row r="62" spans="1:18" ht="81.75" customHeight="1" x14ac:dyDescent="0.4">
      <c r="A62" s="73" t="s">
        <v>46</v>
      </c>
      <c r="B62" s="74"/>
      <c r="C62" s="75"/>
      <c r="D62" s="80">
        <v>0</v>
      </c>
      <c r="E62" s="80"/>
      <c r="F62" s="79"/>
      <c r="G62" s="77"/>
      <c r="H62" s="77"/>
      <c r="I62" s="88"/>
      <c r="J62" s="88"/>
      <c r="K62" s="78"/>
      <c r="L62" s="78"/>
      <c r="M62" s="78"/>
      <c r="N62" s="78"/>
      <c r="O62" s="78"/>
      <c r="P62" s="74"/>
      <c r="Q62" s="77"/>
      <c r="R62" s="57">
        <f t="shared" si="8"/>
        <v>0</v>
      </c>
    </row>
    <row r="63" spans="1:18" ht="81.75" customHeight="1" x14ac:dyDescent="0.4">
      <c r="A63" s="73" t="s">
        <v>78</v>
      </c>
      <c r="B63" s="74"/>
      <c r="C63" s="75"/>
      <c r="D63" s="80">
        <v>0</v>
      </c>
      <c r="E63" s="80"/>
      <c r="F63" s="79"/>
      <c r="G63" s="79"/>
      <c r="H63" s="79"/>
      <c r="I63" s="88"/>
      <c r="J63" s="88"/>
      <c r="K63" s="78"/>
      <c r="L63" s="78"/>
      <c r="M63" s="78"/>
      <c r="N63" s="78"/>
      <c r="O63" s="78"/>
      <c r="P63" s="74"/>
      <c r="Q63" s="77"/>
      <c r="R63" s="57">
        <f t="shared" si="8"/>
        <v>0</v>
      </c>
    </row>
    <row r="64" spans="1:18" ht="81.75" customHeight="1" x14ac:dyDescent="0.4">
      <c r="A64" s="73" t="s">
        <v>47</v>
      </c>
      <c r="B64" s="74"/>
      <c r="C64" s="75"/>
      <c r="D64" s="80">
        <v>0</v>
      </c>
      <c r="E64" s="80"/>
      <c r="F64" s="79"/>
      <c r="G64" s="79"/>
      <c r="H64" s="79"/>
      <c r="I64" s="79"/>
      <c r="J64" s="88"/>
      <c r="K64" s="78"/>
      <c r="L64" s="78"/>
      <c r="M64" s="78"/>
      <c r="N64" s="78"/>
      <c r="O64" s="78"/>
      <c r="P64" s="77"/>
      <c r="Q64" s="77"/>
      <c r="R64" s="57">
        <f t="shared" si="8"/>
        <v>0</v>
      </c>
    </row>
    <row r="65" spans="1:19" ht="81.75" customHeight="1" x14ac:dyDescent="0.4">
      <c r="A65" s="73" t="s">
        <v>48</v>
      </c>
      <c r="B65" s="74"/>
      <c r="C65" s="75"/>
      <c r="D65" s="80">
        <v>0</v>
      </c>
      <c r="E65" s="80"/>
      <c r="F65" s="79"/>
      <c r="G65" s="79"/>
      <c r="H65" s="79"/>
      <c r="I65" s="79"/>
      <c r="J65" s="88"/>
      <c r="K65" s="78"/>
      <c r="L65" s="78"/>
      <c r="M65" s="78"/>
      <c r="N65" s="78"/>
      <c r="O65" s="78"/>
      <c r="P65" s="74"/>
      <c r="Q65" s="79"/>
      <c r="R65" s="57">
        <f t="shared" si="8"/>
        <v>0</v>
      </c>
    </row>
    <row r="66" spans="1:19" ht="81.75" customHeight="1" x14ac:dyDescent="0.4">
      <c r="A66" s="68" t="s">
        <v>49</v>
      </c>
      <c r="B66" s="83">
        <f t="shared" ref="B66:D66" si="12">+B67+B68+B69+B70</f>
        <v>0</v>
      </c>
      <c r="C66" s="83"/>
      <c r="D66" s="83">
        <f t="shared" si="12"/>
        <v>0</v>
      </c>
      <c r="E66" s="83"/>
      <c r="F66" s="83"/>
      <c r="G66" s="83"/>
      <c r="H66" s="83"/>
      <c r="I66" s="83"/>
      <c r="J66" s="94"/>
      <c r="K66" s="94"/>
      <c r="L66" s="94"/>
      <c r="M66" s="94"/>
      <c r="N66" s="94"/>
      <c r="O66" s="94"/>
      <c r="P66" s="95"/>
      <c r="Q66" s="79"/>
      <c r="R66" s="57">
        <f t="shared" si="8"/>
        <v>0</v>
      </c>
    </row>
    <row r="67" spans="1:19" ht="81.75" customHeight="1" x14ac:dyDescent="0.4">
      <c r="A67" s="73" t="s">
        <v>50</v>
      </c>
      <c r="B67" s="74"/>
      <c r="C67" s="75"/>
      <c r="D67" s="80">
        <v>0</v>
      </c>
      <c r="E67" s="83"/>
      <c r="F67" s="81"/>
      <c r="G67" s="77"/>
      <c r="H67" s="77"/>
      <c r="I67" s="77"/>
      <c r="J67" s="78"/>
      <c r="K67" s="78"/>
      <c r="L67" s="78"/>
      <c r="M67" s="78"/>
      <c r="N67" s="78"/>
      <c r="O67" s="78"/>
      <c r="P67" s="77"/>
      <c r="Q67" s="79"/>
      <c r="R67" s="57">
        <f t="shared" si="8"/>
        <v>0</v>
      </c>
    </row>
    <row r="68" spans="1:19" ht="81.75" customHeight="1" x14ac:dyDescent="0.4">
      <c r="A68" s="73" t="s">
        <v>51</v>
      </c>
      <c r="B68" s="74">
        <v>0</v>
      </c>
      <c r="C68" s="74"/>
      <c r="D68" s="80">
        <v>0</v>
      </c>
      <c r="E68" s="83"/>
      <c r="F68" s="79"/>
      <c r="G68" s="79"/>
      <c r="H68" s="79"/>
      <c r="I68" s="79"/>
      <c r="J68" s="79"/>
      <c r="K68" s="78"/>
      <c r="L68" s="78"/>
      <c r="M68" s="78"/>
      <c r="N68" s="78"/>
      <c r="O68" s="78"/>
      <c r="P68" s="81"/>
      <c r="Q68" s="79"/>
      <c r="R68" s="57">
        <f t="shared" si="8"/>
        <v>0</v>
      </c>
    </row>
    <row r="69" spans="1:19" ht="81.75" customHeight="1" x14ac:dyDescent="0.4">
      <c r="A69" s="73" t="s">
        <v>52</v>
      </c>
      <c r="B69" s="74">
        <v>0</v>
      </c>
      <c r="C69" s="74"/>
      <c r="D69" s="80">
        <v>0</v>
      </c>
      <c r="E69" s="83"/>
      <c r="F69" s="91"/>
      <c r="G69" s="91"/>
      <c r="H69" s="91"/>
      <c r="I69" s="91"/>
      <c r="J69" s="79"/>
      <c r="K69" s="78"/>
      <c r="L69" s="78"/>
      <c r="M69" s="78"/>
      <c r="N69" s="78"/>
      <c r="O69" s="78"/>
      <c r="P69" s="81"/>
      <c r="Q69" s="79"/>
      <c r="R69" s="57">
        <f t="shared" si="8"/>
        <v>0</v>
      </c>
    </row>
    <row r="70" spans="1:19" ht="81.75" customHeight="1" x14ac:dyDescent="0.4">
      <c r="A70" s="96" t="s">
        <v>53</v>
      </c>
      <c r="B70" s="74">
        <v>0</v>
      </c>
      <c r="C70" s="74">
        <v>0</v>
      </c>
      <c r="D70" s="80">
        <v>0</v>
      </c>
      <c r="E70" s="83"/>
      <c r="F70" s="91"/>
      <c r="G70" s="91"/>
      <c r="H70" s="91"/>
      <c r="I70" s="91"/>
      <c r="J70" s="79"/>
      <c r="K70" s="78"/>
      <c r="L70" s="78"/>
      <c r="M70" s="78"/>
      <c r="N70" s="78"/>
      <c r="O70" s="78"/>
      <c r="P70" s="81"/>
      <c r="Q70" s="79"/>
      <c r="R70" s="57">
        <f t="shared" si="8"/>
        <v>0</v>
      </c>
    </row>
    <row r="71" spans="1:19" ht="81.75" customHeight="1" x14ac:dyDescent="0.4">
      <c r="A71" s="68" t="s">
        <v>54</v>
      </c>
      <c r="B71" s="91">
        <v>0</v>
      </c>
      <c r="C71" s="74">
        <v>0</v>
      </c>
      <c r="D71" s="83">
        <f>+D72+D73</f>
        <v>0</v>
      </c>
      <c r="E71" s="83"/>
      <c r="F71" s="91"/>
      <c r="G71" s="91"/>
      <c r="H71" s="91"/>
      <c r="I71" s="91"/>
      <c r="J71" s="79"/>
      <c r="K71" s="78"/>
      <c r="L71" s="78"/>
      <c r="M71" s="78"/>
      <c r="N71" s="78"/>
      <c r="O71" s="78"/>
      <c r="P71" s="81"/>
      <c r="Q71" s="79"/>
      <c r="R71" s="57">
        <f t="shared" si="8"/>
        <v>0</v>
      </c>
    </row>
    <row r="72" spans="1:19" ht="81.75" customHeight="1" x14ac:dyDescent="0.4">
      <c r="A72" s="73" t="s">
        <v>55</v>
      </c>
      <c r="B72" s="79">
        <v>0</v>
      </c>
      <c r="C72" s="74">
        <v>0</v>
      </c>
      <c r="D72" s="80">
        <v>0</v>
      </c>
      <c r="E72" s="83"/>
      <c r="F72" s="91"/>
      <c r="G72" s="91"/>
      <c r="H72" s="91"/>
      <c r="I72" s="91"/>
      <c r="J72" s="79"/>
      <c r="K72" s="78"/>
      <c r="L72" s="78"/>
      <c r="M72" s="78"/>
      <c r="N72" s="78"/>
      <c r="O72" s="78"/>
      <c r="P72" s="81"/>
      <c r="Q72" s="79"/>
      <c r="R72" s="57">
        <f t="shared" si="8"/>
        <v>0</v>
      </c>
    </row>
    <row r="73" spans="1:19" ht="81.75" customHeight="1" x14ac:dyDescent="0.4">
      <c r="A73" s="73" t="s">
        <v>56</v>
      </c>
      <c r="B73" s="79">
        <v>0</v>
      </c>
      <c r="C73" s="74">
        <v>0</v>
      </c>
      <c r="D73" s="80">
        <v>0</v>
      </c>
      <c r="E73" s="83"/>
      <c r="F73" s="91"/>
      <c r="G73" s="91"/>
      <c r="H73" s="91"/>
      <c r="I73" s="91"/>
      <c r="J73" s="79"/>
      <c r="K73" s="78"/>
      <c r="L73" s="78"/>
      <c r="M73" s="78"/>
      <c r="N73" s="78"/>
      <c r="O73" s="78"/>
      <c r="P73" s="81"/>
      <c r="Q73" s="79"/>
      <c r="R73" s="57">
        <f t="shared" si="8"/>
        <v>0</v>
      </c>
    </row>
    <row r="74" spans="1:19" ht="81.75" customHeight="1" x14ac:dyDescent="0.4">
      <c r="A74" s="68" t="s">
        <v>57</v>
      </c>
      <c r="B74" s="91">
        <v>0</v>
      </c>
      <c r="C74" s="74">
        <v>0</v>
      </c>
      <c r="D74" s="83">
        <v>0</v>
      </c>
      <c r="E74" s="83"/>
      <c r="F74" s="91"/>
      <c r="G74" s="91"/>
      <c r="H74" s="91"/>
      <c r="I74" s="91"/>
      <c r="J74" s="79"/>
      <c r="K74" s="78"/>
      <c r="L74" s="78"/>
      <c r="M74" s="78"/>
      <c r="N74" s="78"/>
      <c r="O74" s="78"/>
      <c r="P74" s="81"/>
      <c r="Q74" s="79"/>
      <c r="R74" s="57">
        <f t="shared" si="8"/>
        <v>0</v>
      </c>
    </row>
    <row r="75" spans="1:19" ht="81.75" customHeight="1" x14ac:dyDescent="0.4">
      <c r="A75" s="73" t="s">
        <v>58</v>
      </c>
      <c r="B75" s="79">
        <v>0</v>
      </c>
      <c r="C75" s="74">
        <v>0</v>
      </c>
      <c r="D75" s="80">
        <v>0</v>
      </c>
      <c r="E75" s="83"/>
      <c r="F75" s="91"/>
      <c r="G75" s="91"/>
      <c r="H75" s="91"/>
      <c r="I75" s="91"/>
      <c r="J75" s="79"/>
      <c r="K75" s="78"/>
      <c r="L75" s="78"/>
      <c r="M75" s="78"/>
      <c r="N75" s="78"/>
      <c r="O75" s="78"/>
      <c r="P75" s="81"/>
      <c r="Q75" s="79"/>
      <c r="R75" s="57">
        <f t="shared" si="8"/>
        <v>0</v>
      </c>
    </row>
    <row r="76" spans="1:19" ht="81.75" customHeight="1" x14ac:dyDescent="0.4">
      <c r="A76" s="73" t="s">
        <v>59</v>
      </c>
      <c r="B76" s="79">
        <v>0</v>
      </c>
      <c r="C76" s="74">
        <v>0</v>
      </c>
      <c r="D76" s="80">
        <v>0</v>
      </c>
      <c r="E76" s="83"/>
      <c r="F76" s="91"/>
      <c r="G76" s="91"/>
      <c r="H76" s="91"/>
      <c r="I76" s="91"/>
      <c r="J76" s="79"/>
      <c r="K76" s="79"/>
      <c r="L76" s="79"/>
      <c r="M76" s="79"/>
      <c r="N76" s="79"/>
      <c r="O76" s="78"/>
      <c r="P76" s="81"/>
      <c r="Q76" s="79"/>
      <c r="R76" s="57">
        <f t="shared" si="8"/>
        <v>0</v>
      </c>
    </row>
    <row r="77" spans="1:19" ht="81.75" customHeight="1" x14ac:dyDescent="0.4">
      <c r="A77" s="73" t="s">
        <v>60</v>
      </c>
      <c r="B77" s="79">
        <v>0</v>
      </c>
      <c r="C77" s="74">
        <v>0</v>
      </c>
      <c r="D77" s="80">
        <v>0</v>
      </c>
      <c r="E77" s="83">
        <v>0</v>
      </c>
      <c r="F77" s="91">
        <v>0</v>
      </c>
      <c r="G77" s="91">
        <v>0</v>
      </c>
      <c r="H77" s="91"/>
      <c r="I77" s="91">
        <v>0</v>
      </c>
      <c r="J77" s="79"/>
      <c r="K77" s="79"/>
      <c r="L77" s="79"/>
      <c r="M77" s="79"/>
      <c r="N77" s="79"/>
      <c r="O77" s="78"/>
      <c r="P77" s="81"/>
      <c r="Q77" s="79"/>
      <c r="R77" s="57">
        <f t="shared" si="8"/>
        <v>0</v>
      </c>
    </row>
    <row r="78" spans="1:19" ht="81" customHeight="1" x14ac:dyDescent="0.4">
      <c r="A78" s="68" t="s">
        <v>63</v>
      </c>
      <c r="B78" s="91">
        <v>0</v>
      </c>
      <c r="C78" s="74">
        <v>0</v>
      </c>
      <c r="D78" s="80">
        <v>0</v>
      </c>
      <c r="E78" s="83">
        <v>0</v>
      </c>
      <c r="F78" s="91">
        <v>0</v>
      </c>
      <c r="G78" s="91">
        <v>0</v>
      </c>
      <c r="H78" s="91"/>
      <c r="I78" s="91">
        <v>0</v>
      </c>
      <c r="J78" s="79"/>
      <c r="K78" s="79"/>
      <c r="L78" s="79"/>
      <c r="M78" s="79"/>
      <c r="N78" s="79"/>
      <c r="O78" s="78"/>
      <c r="P78" s="79"/>
      <c r="Q78" s="79"/>
      <c r="R78" s="57">
        <f t="shared" ref="R78:R87" si="13">+D78+E78+F78+G78+I78+J78+K78+L78+M78+O78+P78+Q78</f>
        <v>0</v>
      </c>
      <c r="S78" s="97"/>
    </row>
    <row r="79" spans="1:19" ht="81" customHeight="1" x14ac:dyDescent="0.4">
      <c r="A79" s="73" t="s">
        <v>64</v>
      </c>
      <c r="B79" s="79">
        <v>0</v>
      </c>
      <c r="C79" s="74">
        <v>0</v>
      </c>
      <c r="D79" s="80">
        <v>0</v>
      </c>
      <c r="E79" s="83">
        <v>0</v>
      </c>
      <c r="F79" s="91">
        <v>0</v>
      </c>
      <c r="G79" s="91">
        <v>0</v>
      </c>
      <c r="H79" s="91"/>
      <c r="I79" s="91">
        <v>0</v>
      </c>
      <c r="J79" s="79"/>
      <c r="K79" s="79"/>
      <c r="L79" s="79"/>
      <c r="M79" s="79"/>
      <c r="N79" s="79"/>
      <c r="O79" s="78"/>
      <c r="P79" s="79"/>
      <c r="Q79" s="79"/>
      <c r="R79" s="57">
        <f t="shared" si="13"/>
        <v>0</v>
      </c>
      <c r="S79" s="97"/>
    </row>
    <row r="80" spans="1:19" ht="81" customHeight="1" x14ac:dyDescent="0.4">
      <c r="A80" s="73" t="s">
        <v>65</v>
      </c>
      <c r="B80" s="79">
        <v>0</v>
      </c>
      <c r="C80" s="74">
        <v>0</v>
      </c>
      <c r="D80" s="80">
        <v>0</v>
      </c>
      <c r="E80" s="83">
        <v>0</v>
      </c>
      <c r="F80" s="91">
        <v>0</v>
      </c>
      <c r="G80" s="91">
        <v>0</v>
      </c>
      <c r="H80" s="91"/>
      <c r="I80" s="91">
        <v>0</v>
      </c>
      <c r="J80" s="79"/>
      <c r="K80" s="79"/>
      <c r="L80" s="79"/>
      <c r="M80" s="79"/>
      <c r="N80" s="79"/>
      <c r="O80" s="78"/>
      <c r="P80" s="79"/>
      <c r="Q80" s="79"/>
      <c r="R80" s="57">
        <f t="shared" si="13"/>
        <v>0</v>
      </c>
      <c r="S80" s="97"/>
    </row>
    <row r="81" spans="1:22" ht="81" customHeight="1" x14ac:dyDescent="0.4">
      <c r="A81" s="73" t="s">
        <v>66</v>
      </c>
      <c r="B81" s="79">
        <v>0</v>
      </c>
      <c r="C81" s="74">
        <v>0</v>
      </c>
      <c r="D81" s="80">
        <v>0</v>
      </c>
      <c r="E81" s="83">
        <v>0</v>
      </c>
      <c r="F81" s="91">
        <v>0</v>
      </c>
      <c r="G81" s="91">
        <v>0</v>
      </c>
      <c r="H81" s="91"/>
      <c r="I81" s="91">
        <v>0</v>
      </c>
      <c r="J81" s="79"/>
      <c r="K81" s="79"/>
      <c r="L81" s="79"/>
      <c r="M81" s="79"/>
      <c r="N81" s="79"/>
      <c r="O81" s="78"/>
      <c r="P81" s="79"/>
      <c r="Q81" s="79"/>
      <c r="R81" s="57">
        <f t="shared" si="13"/>
        <v>0</v>
      </c>
      <c r="S81" s="97"/>
    </row>
    <row r="82" spans="1:22" ht="81" customHeight="1" x14ac:dyDescent="0.4">
      <c r="A82" s="68" t="s">
        <v>67</v>
      </c>
      <c r="B82" s="91">
        <v>0</v>
      </c>
      <c r="C82" s="89">
        <v>0</v>
      </c>
      <c r="D82" s="80">
        <v>0</v>
      </c>
      <c r="E82" s="83">
        <v>0</v>
      </c>
      <c r="F82" s="91">
        <v>0</v>
      </c>
      <c r="G82" s="91">
        <v>0</v>
      </c>
      <c r="H82" s="91"/>
      <c r="I82" s="91">
        <v>0</v>
      </c>
      <c r="J82" s="79"/>
      <c r="K82" s="79"/>
      <c r="L82" s="79"/>
      <c r="M82" s="79"/>
      <c r="N82" s="79"/>
      <c r="O82" s="78"/>
      <c r="P82" s="79"/>
      <c r="Q82" s="79"/>
      <c r="R82" s="57">
        <f t="shared" si="13"/>
        <v>0</v>
      </c>
    </row>
    <row r="83" spans="1:22" ht="81" customHeight="1" x14ac:dyDescent="0.4">
      <c r="A83" s="73" t="s">
        <v>68</v>
      </c>
      <c r="B83" s="79">
        <v>0</v>
      </c>
      <c r="C83" s="74">
        <v>0</v>
      </c>
      <c r="D83" s="80">
        <v>0</v>
      </c>
      <c r="E83" s="83">
        <v>0</v>
      </c>
      <c r="F83" s="91">
        <v>0</v>
      </c>
      <c r="G83" s="91">
        <v>0</v>
      </c>
      <c r="H83" s="91"/>
      <c r="I83" s="91">
        <v>0</v>
      </c>
      <c r="J83" s="79"/>
      <c r="K83" s="79"/>
      <c r="L83" s="79"/>
      <c r="M83" s="79"/>
      <c r="N83" s="79"/>
      <c r="O83" s="78"/>
      <c r="P83" s="79"/>
      <c r="Q83" s="79"/>
      <c r="R83" s="57">
        <f t="shared" si="13"/>
        <v>0</v>
      </c>
    </row>
    <row r="84" spans="1:22" ht="81" customHeight="1" x14ac:dyDescent="0.4">
      <c r="A84" s="73" t="s">
        <v>69</v>
      </c>
      <c r="B84" s="79">
        <v>0</v>
      </c>
      <c r="C84" s="74"/>
      <c r="D84" s="80">
        <v>0</v>
      </c>
      <c r="E84" s="83">
        <v>0</v>
      </c>
      <c r="F84" s="91">
        <v>0</v>
      </c>
      <c r="G84" s="91">
        <v>0</v>
      </c>
      <c r="H84" s="91"/>
      <c r="I84" s="91">
        <v>0</v>
      </c>
      <c r="J84" s="79"/>
      <c r="K84" s="79"/>
      <c r="L84" s="79"/>
      <c r="M84" s="79"/>
      <c r="N84" s="79"/>
      <c r="O84" s="78"/>
      <c r="P84" s="79"/>
      <c r="Q84" s="79"/>
      <c r="R84" s="57">
        <f t="shared" si="13"/>
        <v>0</v>
      </c>
    </row>
    <row r="85" spans="1:22" ht="81" customHeight="1" x14ac:dyDescent="0.4">
      <c r="A85" s="68" t="s">
        <v>70</v>
      </c>
      <c r="B85" s="91">
        <v>0</v>
      </c>
      <c r="C85" s="74">
        <v>0</v>
      </c>
      <c r="D85" s="80">
        <v>0</v>
      </c>
      <c r="E85" s="83">
        <v>0</v>
      </c>
      <c r="F85" s="91">
        <v>0</v>
      </c>
      <c r="G85" s="91">
        <v>0</v>
      </c>
      <c r="H85" s="91"/>
      <c r="I85" s="91">
        <v>0</v>
      </c>
      <c r="J85" s="79"/>
      <c r="K85" s="79"/>
      <c r="L85" s="79"/>
      <c r="M85" s="79"/>
      <c r="N85" s="79"/>
      <c r="O85" s="78"/>
      <c r="P85" s="79"/>
      <c r="Q85" s="79"/>
      <c r="R85" s="57">
        <f t="shared" si="13"/>
        <v>0</v>
      </c>
    </row>
    <row r="86" spans="1:22" ht="81" customHeight="1" thickBot="1" x14ac:dyDescent="0.45">
      <c r="A86" s="98" t="s">
        <v>71</v>
      </c>
      <c r="B86" s="99"/>
      <c r="C86" s="100">
        <v>0</v>
      </c>
      <c r="D86" s="116">
        <v>0</v>
      </c>
      <c r="E86" s="101">
        <v>0</v>
      </c>
      <c r="F86" s="102">
        <v>0</v>
      </c>
      <c r="G86" s="102">
        <v>0</v>
      </c>
      <c r="H86" s="102"/>
      <c r="I86" s="102"/>
      <c r="J86" s="99"/>
      <c r="K86" s="99"/>
      <c r="L86" s="99"/>
      <c r="M86" s="99"/>
      <c r="N86" s="99"/>
      <c r="O86" s="103"/>
      <c r="P86" s="99"/>
      <c r="Q86" s="99"/>
      <c r="R86" s="104">
        <f t="shared" si="13"/>
        <v>0</v>
      </c>
      <c r="V86" s="105"/>
    </row>
    <row r="87" spans="1:22" ht="58.5" customHeight="1" thickBot="1" x14ac:dyDescent="0.45">
      <c r="A87" s="106" t="s">
        <v>61</v>
      </c>
      <c r="B87" s="107">
        <f>+B14+B20+B30+B40+B56+B66</f>
        <v>6279899.2599999998</v>
      </c>
      <c r="C87" s="107">
        <f>+C14+C20+C30+C40+C56+C66</f>
        <v>0</v>
      </c>
      <c r="D87" s="107">
        <f>+D14+D20+D30</f>
        <v>311448.49</v>
      </c>
      <c r="E87" s="107">
        <f t="shared" ref="E87:F87" si="14">+E14+E20+E30+E40+E56+E66</f>
        <v>203067.63</v>
      </c>
      <c r="F87" s="107">
        <f t="shared" si="14"/>
        <v>292747.64999999997</v>
      </c>
      <c r="G87" s="107">
        <f>+G14+G20+G30+G40+G56+G66</f>
        <v>1085561.57</v>
      </c>
      <c r="H87" s="107">
        <f>+H14+H20+H30+H40+H56</f>
        <v>668187.23</v>
      </c>
      <c r="I87" s="107">
        <f>+I14+I20+I30+I40+I56</f>
        <v>920614.71</v>
      </c>
      <c r="J87" s="107">
        <f>+J14+J20+J30+J40+J56</f>
        <v>272621.34999999998</v>
      </c>
      <c r="K87" s="107">
        <f t="shared" ref="K87:O87" si="15">+K14+K20+K30+K40+K56+K66</f>
        <v>591867.02</v>
      </c>
      <c r="L87" s="107">
        <f>+L14+L20+L30+L40+L56+L66</f>
        <v>668661.36</v>
      </c>
      <c r="M87" s="107">
        <f t="shared" si="15"/>
        <v>670307.27</v>
      </c>
      <c r="N87" s="107">
        <f t="shared" si="15"/>
        <v>652560.81999999995</v>
      </c>
      <c r="O87" s="107">
        <f t="shared" si="15"/>
        <v>737912.41999999993</v>
      </c>
      <c r="P87" s="107">
        <f>+P14+P20+P30+P40+P56+P66</f>
        <v>0</v>
      </c>
      <c r="Q87" s="107">
        <f>+Q14+Q20+Q30+Q40+Q56+Q66</f>
        <v>0</v>
      </c>
      <c r="R87" s="108">
        <f t="shared" si="13"/>
        <v>5754809.4700000007</v>
      </c>
      <c r="V87" s="109"/>
    </row>
    <row r="88" spans="1:22" ht="21.6" thickBot="1" x14ac:dyDescent="0.45"/>
    <row r="89" spans="1:22" ht="120.75" customHeight="1" thickBot="1" x14ac:dyDescent="0.45">
      <c r="A89" s="110" t="s">
        <v>131</v>
      </c>
      <c r="F89" s="105"/>
    </row>
    <row r="90" spans="1:22" ht="156" customHeight="1" thickBot="1" x14ac:dyDescent="0.45">
      <c r="A90" s="111" t="s">
        <v>132</v>
      </c>
      <c r="F90" s="105"/>
      <c r="G90" s="105"/>
      <c r="H90" s="105"/>
    </row>
    <row r="91" spans="1:22" ht="276.75" customHeight="1" thickBot="1" x14ac:dyDescent="0.45">
      <c r="A91" s="112" t="s">
        <v>133</v>
      </c>
    </row>
    <row r="95" spans="1:22" x14ac:dyDescent="0.4">
      <c r="A95" s="113"/>
    </row>
    <row r="96" spans="1:22" x14ac:dyDescent="0.4">
      <c r="A96" s="114" t="s">
        <v>80</v>
      </c>
    </row>
  </sheetData>
  <mergeCells count="8">
    <mergeCell ref="D11:R11"/>
    <mergeCell ref="A3:R3"/>
    <mergeCell ref="A4:R4"/>
    <mergeCell ref="A11:A12"/>
    <mergeCell ref="B11:B12"/>
    <mergeCell ref="C11:C12"/>
    <mergeCell ref="A5:R5"/>
    <mergeCell ref="A6:R6"/>
  </mergeCells>
  <phoneticPr fontId="9" type="noConversion"/>
  <pageMargins left="0.25" right="0.25" top="0.75" bottom="0.75" header="0.3" footer="0.3"/>
  <pageSetup scale="31" fitToHeight="0" orientation="landscape" horizontalDpi="360" verticalDpi="360" r:id="rId1"/>
  <rowBreaks count="3" manualBreakCount="3">
    <brk id="31" max="17" man="1"/>
    <brk id="52" max="17" man="1"/>
    <brk id="73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abSelected="1" topLeftCell="H23" zoomScaleNormal="100" workbookViewId="0">
      <selection activeCell="M39" sqref="M39"/>
    </sheetView>
  </sheetViews>
  <sheetFormatPr baseColWidth="10" defaultColWidth="11.44140625" defaultRowHeight="23.25" customHeight="1" x14ac:dyDescent="0.3"/>
  <cols>
    <col min="1" max="1" width="57.5546875" style="8" customWidth="1"/>
    <col min="2" max="2" width="21.109375" style="8" customWidth="1"/>
    <col min="3" max="3" width="16" style="8" customWidth="1"/>
    <col min="4" max="4" width="18.5546875" style="8" customWidth="1"/>
    <col min="5" max="5" width="16" style="8" customWidth="1"/>
    <col min="6" max="6" width="15.5546875" style="8" customWidth="1"/>
    <col min="7" max="7" width="13.33203125" style="8" customWidth="1"/>
    <col min="8" max="8" width="16.33203125" style="8" customWidth="1"/>
    <col min="9" max="9" width="15.109375" style="8" customWidth="1"/>
    <col min="10" max="10" width="18.44140625" style="8" customWidth="1"/>
    <col min="11" max="11" width="17.33203125" style="8" customWidth="1"/>
    <col min="12" max="12" width="18" style="8" customWidth="1"/>
    <col min="13" max="13" width="20.6640625" style="8" customWidth="1"/>
    <col min="14" max="14" width="25.33203125" style="8" customWidth="1"/>
    <col min="15" max="16384" width="11.44140625" style="8"/>
  </cols>
  <sheetData>
    <row r="1" spans="1:14" ht="34.5" customHeight="1" thickBot="1" x14ac:dyDescent="0.3">
      <c r="A1" s="3" t="s">
        <v>120</v>
      </c>
      <c r="B1" s="4" t="s">
        <v>81</v>
      </c>
      <c r="C1" s="5" t="s">
        <v>81</v>
      </c>
      <c r="D1" s="6" t="s">
        <v>121</v>
      </c>
      <c r="E1" s="6" t="s">
        <v>121</v>
      </c>
      <c r="F1" s="6" t="s">
        <v>121</v>
      </c>
      <c r="G1" s="6" t="s">
        <v>121</v>
      </c>
      <c r="H1" s="6" t="s">
        <v>121</v>
      </c>
      <c r="I1" s="6" t="s">
        <v>121</v>
      </c>
      <c r="J1" s="6" t="s">
        <v>121</v>
      </c>
      <c r="K1" s="6" t="s">
        <v>121</v>
      </c>
      <c r="L1" s="6" t="s">
        <v>121</v>
      </c>
      <c r="M1" s="6" t="s">
        <v>121</v>
      </c>
      <c r="N1" s="7" t="s">
        <v>121</v>
      </c>
    </row>
    <row r="2" spans="1:14" ht="41.25" customHeight="1" x14ac:dyDescent="0.25">
      <c r="A2" s="1" t="s">
        <v>82</v>
      </c>
      <c r="B2" s="47">
        <v>45658</v>
      </c>
      <c r="C2" s="47">
        <v>45689</v>
      </c>
      <c r="D2" s="47">
        <v>45717</v>
      </c>
      <c r="E2" s="47">
        <v>45748</v>
      </c>
      <c r="F2" s="47">
        <v>45778</v>
      </c>
      <c r="G2" s="47">
        <v>45809</v>
      </c>
      <c r="H2" s="47">
        <v>45839</v>
      </c>
      <c r="I2" s="47">
        <v>45870</v>
      </c>
      <c r="J2" s="47">
        <v>45901</v>
      </c>
      <c r="K2" s="47">
        <v>45931</v>
      </c>
      <c r="L2" s="47">
        <v>45962</v>
      </c>
      <c r="M2" s="47">
        <v>45992</v>
      </c>
      <c r="N2" s="9" t="s">
        <v>129</v>
      </c>
    </row>
    <row r="3" spans="1:14" ht="23.25" customHeight="1" x14ac:dyDescent="0.25">
      <c r="A3" s="10" t="s">
        <v>83</v>
      </c>
      <c r="B3" s="11"/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>
        <f>SUM(B3:M3)</f>
        <v>0</v>
      </c>
    </row>
    <row r="4" spans="1:14" ht="23.25" customHeight="1" x14ac:dyDescent="0.3">
      <c r="A4" s="14" t="s">
        <v>84</v>
      </c>
      <c r="B4" s="15"/>
      <c r="C4" s="16"/>
      <c r="D4" s="13"/>
      <c r="E4" s="13"/>
      <c r="F4" s="13"/>
      <c r="G4" s="13"/>
      <c r="H4" s="13"/>
      <c r="I4" s="13"/>
      <c r="J4" s="13"/>
      <c r="K4" s="13"/>
      <c r="L4" s="13"/>
      <c r="M4" s="13"/>
      <c r="N4" s="13">
        <f>SUM(B4:M4)</f>
        <v>0</v>
      </c>
    </row>
    <row r="5" spans="1:14" ht="23.25" customHeight="1" x14ac:dyDescent="0.3">
      <c r="A5" s="17" t="s">
        <v>85</v>
      </c>
      <c r="B5" s="15"/>
      <c r="C5" s="18"/>
      <c r="D5" s="13"/>
      <c r="E5" s="13"/>
      <c r="F5" s="13"/>
      <c r="G5" s="13"/>
      <c r="H5" s="13"/>
      <c r="I5" s="13"/>
      <c r="J5" s="13"/>
      <c r="K5" s="13"/>
      <c r="L5" s="13"/>
      <c r="M5" s="13"/>
      <c r="N5" s="13">
        <f t="shared" ref="N5:N38" si="0">SUM(B5:M5)</f>
        <v>0</v>
      </c>
    </row>
    <row r="6" spans="1:14" ht="23.25" customHeight="1" x14ac:dyDescent="0.3">
      <c r="A6" s="14" t="s">
        <v>86</v>
      </c>
      <c r="B6" s="19"/>
      <c r="C6" s="20"/>
      <c r="D6" s="13"/>
      <c r="E6" s="13"/>
      <c r="F6" s="13"/>
      <c r="G6" s="13"/>
      <c r="H6" s="13"/>
      <c r="I6" s="13"/>
      <c r="J6" s="13"/>
      <c r="K6" s="13"/>
      <c r="L6" s="13"/>
      <c r="M6" s="13"/>
      <c r="N6" s="13">
        <f t="shared" si="0"/>
        <v>0</v>
      </c>
    </row>
    <row r="7" spans="1:14" ht="23.25" customHeight="1" x14ac:dyDescent="0.25">
      <c r="A7" s="14" t="s">
        <v>87</v>
      </c>
      <c r="B7" s="19"/>
      <c r="C7" s="21"/>
      <c r="D7" s="13"/>
      <c r="E7" s="13"/>
      <c r="F7" s="13"/>
      <c r="G7" s="13"/>
      <c r="H7" s="13"/>
      <c r="I7" s="13"/>
      <c r="J7" s="13"/>
      <c r="K7" s="13"/>
      <c r="L7" s="13"/>
      <c r="M7" s="13"/>
      <c r="N7" s="13">
        <f t="shared" si="0"/>
        <v>0</v>
      </c>
    </row>
    <row r="8" spans="1:14" ht="23.25" customHeight="1" x14ac:dyDescent="0.3">
      <c r="A8" s="14" t="s">
        <v>88</v>
      </c>
      <c r="B8" s="19"/>
      <c r="C8" s="20"/>
      <c r="D8" s="13"/>
      <c r="E8" s="13"/>
      <c r="F8" s="13"/>
      <c r="G8" s="13"/>
      <c r="H8" s="13"/>
      <c r="I8" s="13"/>
      <c r="J8" s="13"/>
      <c r="K8" s="13"/>
      <c r="L8" s="13"/>
      <c r="M8" s="13"/>
      <c r="N8" s="13">
        <f t="shared" si="0"/>
        <v>0</v>
      </c>
    </row>
    <row r="9" spans="1:14" ht="23.25" customHeight="1" x14ac:dyDescent="0.25">
      <c r="A9" s="14" t="s">
        <v>89</v>
      </c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>
        <f t="shared" si="0"/>
        <v>0</v>
      </c>
    </row>
    <row r="10" spans="1:14" ht="23.25" customHeight="1" x14ac:dyDescent="0.3">
      <c r="A10" s="14" t="s">
        <v>90</v>
      </c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>
        <f t="shared" si="0"/>
        <v>0</v>
      </c>
    </row>
    <row r="11" spans="1:14" ht="23.25" customHeight="1" x14ac:dyDescent="0.25">
      <c r="A11" s="14" t="s">
        <v>91</v>
      </c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>
        <f t="shared" si="0"/>
        <v>0</v>
      </c>
    </row>
    <row r="12" spans="1:14" ht="23.25" customHeight="1" x14ac:dyDescent="0.3">
      <c r="A12" s="14" t="s">
        <v>92</v>
      </c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>
        <f t="shared" si="0"/>
        <v>0</v>
      </c>
    </row>
    <row r="13" spans="1:14" ht="23.25" customHeight="1" x14ac:dyDescent="0.3">
      <c r="A13" s="14" t="s">
        <v>93</v>
      </c>
      <c r="B13" s="19"/>
      <c r="C13" s="20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>
        <f t="shared" si="0"/>
        <v>0</v>
      </c>
    </row>
    <row r="14" spans="1:14" ht="23.25" customHeight="1" x14ac:dyDescent="0.25">
      <c r="A14" s="14" t="s">
        <v>94</v>
      </c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>
        <f t="shared" si="0"/>
        <v>0</v>
      </c>
    </row>
    <row r="15" spans="1:14" ht="23.25" customHeight="1" x14ac:dyDescent="0.3">
      <c r="A15" s="14" t="s">
        <v>95</v>
      </c>
      <c r="B15" s="19"/>
      <c r="C15" s="20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>
        <f t="shared" si="0"/>
        <v>0</v>
      </c>
    </row>
    <row r="16" spans="1:14" ht="23.25" customHeight="1" x14ac:dyDescent="0.3">
      <c r="A16" s="14" t="s">
        <v>96</v>
      </c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>
        <f t="shared" si="0"/>
        <v>0</v>
      </c>
    </row>
    <row r="17" spans="1:14" ht="23.25" customHeight="1" x14ac:dyDescent="0.25">
      <c r="A17" s="14" t="s">
        <v>97</v>
      </c>
      <c r="B17" s="22"/>
      <c r="C17" s="2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>
        <f t="shared" si="0"/>
        <v>0</v>
      </c>
    </row>
    <row r="18" spans="1:14" ht="23.25" customHeight="1" x14ac:dyDescent="0.25">
      <c r="A18" s="14" t="s">
        <v>98</v>
      </c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>
        <f t="shared" si="0"/>
        <v>0</v>
      </c>
    </row>
    <row r="19" spans="1:14" ht="23.25" customHeight="1" x14ac:dyDescent="0.25">
      <c r="A19" s="14" t="s">
        <v>99</v>
      </c>
      <c r="B19" s="19"/>
      <c r="C19" s="20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>
        <f t="shared" si="0"/>
        <v>0</v>
      </c>
    </row>
    <row r="20" spans="1:14" ht="23.25" customHeight="1" x14ac:dyDescent="0.3">
      <c r="A20" s="14" t="s">
        <v>100</v>
      </c>
      <c r="B20" s="19"/>
      <c r="C20" s="20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>
        <f t="shared" si="0"/>
        <v>0</v>
      </c>
    </row>
    <row r="21" spans="1:14" ht="23.25" customHeight="1" x14ac:dyDescent="0.3">
      <c r="A21" s="14" t="s">
        <v>101</v>
      </c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>
        <f t="shared" si="0"/>
        <v>0</v>
      </c>
    </row>
    <row r="22" spans="1:14" ht="23.25" customHeight="1" x14ac:dyDescent="0.25">
      <c r="A22" s="2" t="s">
        <v>102</v>
      </c>
      <c r="B22" s="24"/>
      <c r="C22" s="25"/>
      <c r="D22" s="26"/>
      <c r="E22" s="26"/>
      <c r="F22" s="26"/>
      <c r="G22" s="26"/>
      <c r="H22" s="26"/>
      <c r="I22" s="26"/>
      <c r="J22" s="26"/>
      <c r="K22" s="27"/>
      <c r="L22" s="27"/>
      <c r="M22" s="26"/>
      <c r="N22" s="26">
        <f t="shared" si="0"/>
        <v>0</v>
      </c>
    </row>
    <row r="23" spans="1:14" ht="23.25" customHeight="1" x14ac:dyDescent="0.25">
      <c r="A23" s="14" t="s">
        <v>103</v>
      </c>
      <c r="B23" s="19"/>
      <c r="C23" s="20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>
        <f t="shared" si="0"/>
        <v>0</v>
      </c>
    </row>
    <row r="24" spans="1:14" ht="23.25" customHeight="1" x14ac:dyDescent="0.25">
      <c r="A24" s="28" t="s">
        <v>104</v>
      </c>
      <c r="B24" s="29"/>
      <c r="C24" s="30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>
        <f t="shared" si="0"/>
        <v>0</v>
      </c>
    </row>
    <row r="25" spans="1:14" ht="23.25" customHeight="1" x14ac:dyDescent="0.3">
      <c r="A25" s="14" t="s">
        <v>105</v>
      </c>
      <c r="B25" s="32"/>
      <c r="C25" s="33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>
        <f t="shared" si="0"/>
        <v>0</v>
      </c>
    </row>
    <row r="26" spans="1:14" ht="23.25" customHeight="1" x14ac:dyDescent="0.25">
      <c r="A26" s="14" t="s">
        <v>106</v>
      </c>
      <c r="B26" s="19"/>
      <c r="C26" s="20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>
        <f t="shared" si="0"/>
        <v>0</v>
      </c>
    </row>
    <row r="27" spans="1:14" ht="23.25" customHeight="1" x14ac:dyDescent="0.25">
      <c r="A27" s="14" t="s">
        <v>107</v>
      </c>
      <c r="B27" s="19"/>
      <c r="C27" s="20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>
        <f t="shared" si="0"/>
        <v>0</v>
      </c>
    </row>
    <row r="28" spans="1:14" ht="23.25" customHeight="1" x14ac:dyDescent="0.25">
      <c r="A28" s="14" t="s">
        <v>108</v>
      </c>
      <c r="B28" s="19"/>
      <c r="C28" s="20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>
        <f t="shared" si="0"/>
        <v>0</v>
      </c>
    </row>
    <row r="29" spans="1:14" ht="23.25" customHeight="1" x14ac:dyDescent="0.3">
      <c r="A29" s="28" t="s">
        <v>109</v>
      </c>
      <c r="B29" s="29"/>
      <c r="C29" s="30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>
        <f t="shared" si="0"/>
        <v>0</v>
      </c>
    </row>
    <row r="30" spans="1:14" ht="23.25" customHeight="1" x14ac:dyDescent="0.25">
      <c r="A30" s="14" t="s">
        <v>110</v>
      </c>
      <c r="B30" s="19"/>
      <c r="C30" s="20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>
        <f t="shared" si="0"/>
        <v>0</v>
      </c>
    </row>
    <row r="31" spans="1:14" ht="23.25" customHeight="1" x14ac:dyDescent="0.25">
      <c r="A31" s="14" t="s">
        <v>111</v>
      </c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>
        <f t="shared" si="0"/>
        <v>0</v>
      </c>
    </row>
    <row r="32" spans="1:14" ht="23.25" customHeight="1" x14ac:dyDescent="0.3">
      <c r="A32" s="14" t="s">
        <v>112</v>
      </c>
      <c r="B32" s="35"/>
      <c r="C32" s="36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>
        <f t="shared" si="0"/>
        <v>0</v>
      </c>
    </row>
    <row r="33" spans="1:14" ht="23.25" customHeight="1" x14ac:dyDescent="0.25">
      <c r="A33" s="2" t="s">
        <v>113</v>
      </c>
      <c r="B33" s="37"/>
      <c r="C33" s="38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>
        <f t="shared" si="0"/>
        <v>0</v>
      </c>
    </row>
    <row r="34" spans="1:14" ht="23.25" customHeight="1" x14ac:dyDescent="0.25">
      <c r="A34" s="14" t="s">
        <v>114</v>
      </c>
      <c r="B34" s="19"/>
      <c r="C34" s="20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>
        <f t="shared" si="0"/>
        <v>0</v>
      </c>
    </row>
    <row r="35" spans="1:14" ht="23.25" customHeight="1" x14ac:dyDescent="0.3">
      <c r="A35" s="14" t="s">
        <v>115</v>
      </c>
      <c r="B35" s="15"/>
      <c r="C35" s="16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>
        <f t="shared" si="0"/>
        <v>0</v>
      </c>
    </row>
    <row r="36" spans="1:14" ht="23.25" customHeight="1" x14ac:dyDescent="0.3">
      <c r="A36" s="14" t="s">
        <v>116</v>
      </c>
      <c r="B36" s="40"/>
      <c r="C36" s="20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>
        <f t="shared" si="0"/>
        <v>0</v>
      </c>
    </row>
    <row r="37" spans="1:14" ht="23.25" customHeight="1" x14ac:dyDescent="0.3">
      <c r="A37" s="14" t="s">
        <v>117</v>
      </c>
      <c r="B37" s="15"/>
      <c r="C37" s="16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>
        <f t="shared" si="0"/>
        <v>0</v>
      </c>
    </row>
    <row r="38" spans="1:14" ht="23.25" customHeight="1" thickBot="1" x14ac:dyDescent="0.3">
      <c r="A38" s="41" t="s">
        <v>118</v>
      </c>
      <c r="B38" s="40">
        <v>151193.93</v>
      </c>
      <c r="C38" s="42">
        <v>189029.49</v>
      </c>
      <c r="D38" s="43">
        <v>254990.79</v>
      </c>
      <c r="E38" s="43">
        <v>326806.84999999998</v>
      </c>
      <c r="F38" s="43">
        <v>345985.16</v>
      </c>
      <c r="G38" s="43">
        <v>291219.88</v>
      </c>
      <c r="H38" s="43">
        <v>291375.02</v>
      </c>
      <c r="I38" s="43">
        <v>305052.67</v>
      </c>
      <c r="J38" s="121">
        <v>399237.72</v>
      </c>
      <c r="K38" s="43">
        <v>262468.55</v>
      </c>
      <c r="L38" s="43">
        <v>355413.71</v>
      </c>
      <c r="M38" s="43">
        <v>697933.82</v>
      </c>
      <c r="N38" s="43">
        <f t="shared" si="0"/>
        <v>3870707.5899999994</v>
      </c>
    </row>
    <row r="39" spans="1:14" ht="23.25" customHeight="1" thickBot="1" x14ac:dyDescent="0.3">
      <c r="A39" s="44" t="s">
        <v>119</v>
      </c>
      <c r="B39" s="45">
        <f>B38</f>
        <v>151193.93</v>
      </c>
      <c r="C39" s="45">
        <f t="shared" ref="C39:M39" si="1">C38</f>
        <v>189029.49</v>
      </c>
      <c r="D39" s="45">
        <f t="shared" si="1"/>
        <v>254990.79</v>
      </c>
      <c r="E39" s="45">
        <f t="shared" si="1"/>
        <v>326806.84999999998</v>
      </c>
      <c r="F39" s="45">
        <f t="shared" si="1"/>
        <v>345985.16</v>
      </c>
      <c r="G39" s="45">
        <f t="shared" si="1"/>
        <v>291219.88</v>
      </c>
      <c r="H39" s="45">
        <f>H38</f>
        <v>291375.02</v>
      </c>
      <c r="I39" s="45">
        <f t="shared" si="1"/>
        <v>305052.67</v>
      </c>
      <c r="J39" s="45">
        <f t="shared" si="1"/>
        <v>399237.72</v>
      </c>
      <c r="K39" s="45">
        <f t="shared" si="1"/>
        <v>262468.55</v>
      </c>
      <c r="L39" s="45">
        <f t="shared" si="1"/>
        <v>355413.71</v>
      </c>
      <c r="M39" s="45">
        <f t="shared" si="1"/>
        <v>697933.82</v>
      </c>
      <c r="N39" s="46">
        <f>SUM(B39:M39)</f>
        <v>3870707.5899999994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honeticPr fontId="9" type="noConversion"/>
  <pageMargins left="0.7" right="0.7" top="0.75" bottom="0.75" header="0.3" footer="0.3"/>
  <pageSetup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  2025</vt:lpstr>
      <vt:lpstr>INGRESOS DE VS ENERO DICI 2025 </vt:lpstr>
      <vt:lpstr>'Presupuesto Aprobado-Ejec 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Neroly</cp:lastModifiedBy>
  <cp:lastPrinted>2025-12-03T21:44:12Z</cp:lastPrinted>
  <dcterms:created xsi:type="dcterms:W3CDTF">2021-07-29T18:58:50Z</dcterms:created>
  <dcterms:modified xsi:type="dcterms:W3CDTF">2026-01-04T15:39:53Z</dcterms:modified>
</cp:coreProperties>
</file>